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60" windowHeight="5835" activeTab="0"/>
  </bookViews>
  <sheets>
    <sheet name="Period1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<sst xmlns="http://schemas.openxmlformats.org/spreadsheetml/2006/main" count="61" uniqueCount="40">
  <si>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 xml:space="preserve">Times must be added in as 24hr clock with a ":" between hours and minutes. </t>
  </si>
  <si>
    <t>START</t>
  </si>
  <si>
    <t>AL = Annual Leave, FL = Flexi Leave, SL = Sick Leave, BH = Bank Holiday, CIPD = Study Leave</t>
  </si>
  <si>
    <t>END</t>
  </si>
  <si>
    <t>LUNCH</t>
  </si>
  <si>
    <t>NAME:</t>
  </si>
  <si>
    <t>Signature of Reporting Officer</t>
  </si>
  <si>
    <t>DAY</t>
  </si>
  <si>
    <t>ZERO</t>
  </si>
  <si>
    <t>Day</t>
  </si>
  <si>
    <t>Arrive AM</t>
  </si>
  <si>
    <t>Depart AM</t>
  </si>
  <si>
    <t>Total AM</t>
  </si>
  <si>
    <t>Arrive PM</t>
  </si>
  <si>
    <t>Depart PM</t>
  </si>
  <si>
    <t>Total PM</t>
  </si>
  <si>
    <t>Total Day</t>
  </si>
  <si>
    <t>hours +</t>
  </si>
  <si>
    <t>hours -</t>
  </si>
  <si>
    <t>Reason for Absence</t>
  </si>
  <si>
    <t>WEEK 1</t>
  </si>
  <si>
    <t>Mon</t>
  </si>
  <si>
    <t>Tue</t>
  </si>
  <si>
    <t>Wed</t>
  </si>
  <si>
    <t>Thur</t>
  </si>
  <si>
    <t>Fri</t>
  </si>
  <si>
    <t>Total Week</t>
  </si>
  <si>
    <t>Week +/-</t>
  </si>
  <si>
    <t>WEEK 2</t>
  </si>
  <si>
    <t>WEEK 3</t>
  </si>
  <si>
    <t>WEEK 4</t>
  </si>
  <si>
    <t>Total for 4 Week Period</t>
  </si>
  <si>
    <t>Contracted Hours</t>
  </si>
  <si>
    <t>Hours - from last period</t>
  </si>
  <si>
    <t>Time in Lieu</t>
  </si>
  <si>
    <t>Hours + from last period</t>
  </si>
  <si>
    <t>Reason</t>
  </si>
  <si>
    <t>Hours +/- for 4 week Period (inc hours carried over)</t>
  </si>
  <si>
    <t>Hours +/- carried over to next period</t>
  </si>
  <si>
    <t>maximum +/-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</si>
</sst>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0"/>
      <name val="Times New Roman"/>
      <family val="0"/>
    </font>
    <font>
      <b/>
      <sz val="8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 quotePrefix="1">
      <alignment horizontal="left"/>
    </xf>
    <xf numFmtId="0" fontId="2" fillId="0" borderId="0" xfId="0" applyFont="1" applyBorder="1" applyAlignment="1">
      <alignment/>
    </xf>
    <xf numFmtId="20" fontId="2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0" xfId="0" applyAlignment="1">
      <alignment horizontal="right"/>
    </xf>
    <xf numFmtId="20" fontId="0" fillId="33" borderId="10" xfId="0" applyNumberFormat="1" applyFill="1" applyBorder="1" applyAlignment="1">
      <alignment horizontal="right"/>
    </xf>
    <xf numFmtId="20" fontId="0" fillId="33" borderId="11" xfId="0" applyNumberFormat="1" applyFill="1" applyBorder="1" applyAlignment="1">
      <alignment horizontal="right"/>
    </xf>
    <xf numFmtId="0" fontId="0" fillId="33" borderId="12" xfId="0" applyFill="1" applyBorder="1" applyAlignment="1">
      <alignment/>
    </xf>
    <xf numFmtId="20" fontId="2" fillId="0" borderId="0" xfId="0" applyNumberFormat="1" applyFont="1" applyBorder="1" applyAlignment="1" applyProtection="1">
      <alignment/>
      <protection hidden="1"/>
    </xf>
    <xf numFmtId="0" fontId="2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13" xfId="0" applyFont="1" applyBorder="1" applyAlignment="1">
      <alignment/>
    </xf>
    <xf numFmtId="14" fontId="2" fillId="33" borderId="10" xfId="0" applyNumberFormat="1" applyFont="1" applyFill="1" applyBorder="1" applyAlignment="1" applyProtection="1">
      <alignment/>
      <protection locked="0"/>
    </xf>
    <xf numFmtId="0" fontId="2" fillId="33" borderId="11" xfId="0" applyFont="1" applyFill="1" applyBorder="1" applyAlignment="1" applyProtection="1">
      <alignment/>
      <protection locked="0"/>
    </xf>
    <xf numFmtId="0" fontId="2" fillId="33" borderId="12" xfId="0" applyFont="1" applyFill="1" applyBorder="1" applyAlignment="1" applyProtection="1">
      <alignment/>
      <protection locked="0"/>
    </xf>
    <xf numFmtId="0" fontId="2" fillId="0" borderId="13" xfId="0" applyFont="1" applyBorder="1" applyAlignment="1">
      <alignment horizontal="right"/>
    </xf>
    <xf numFmtId="20" fontId="0" fillId="33" borderId="13" xfId="0" applyNumberFormat="1" applyFill="1" applyBorder="1" applyAlignment="1" applyProtection="1">
      <alignment horizontal="right"/>
      <protection locked="0"/>
    </xf>
    <xf numFmtId="20" fontId="2" fillId="34" borderId="13" xfId="0" applyNumberFormat="1" applyFont="1" applyFill="1" applyBorder="1" applyAlignment="1">
      <alignment/>
    </xf>
    <xf numFmtId="20" fontId="2" fillId="35" borderId="13" xfId="0" applyNumberFormat="1" applyFont="1" applyFill="1" applyBorder="1" applyAlignment="1">
      <alignment/>
    </xf>
    <xf numFmtId="20" fontId="2" fillId="36" borderId="12" xfId="0" applyNumberFormat="1" applyFont="1" applyFill="1" applyBorder="1" applyAlignment="1">
      <alignment/>
    </xf>
    <xf numFmtId="46" fontId="2" fillId="34" borderId="13" xfId="0" applyNumberFormat="1" applyFont="1" applyFill="1" applyBorder="1" applyAlignment="1">
      <alignment/>
    </xf>
    <xf numFmtId="0" fontId="2" fillId="0" borderId="13" xfId="0" applyFont="1" applyBorder="1" applyAlignment="1">
      <alignment horizontal="left"/>
    </xf>
    <xf numFmtId="46" fontId="2" fillId="35" borderId="13" xfId="0" applyNumberFormat="1" applyFont="1" applyFill="1" applyBorder="1" applyAlignment="1">
      <alignment/>
    </xf>
    <xf numFmtId="46" fontId="2" fillId="36" borderId="13" xfId="0" applyNumberFormat="1" applyFont="1" applyFill="1" applyBorder="1" applyAlignment="1">
      <alignment/>
    </xf>
    <xf numFmtId="20" fontId="2" fillId="37" borderId="13" xfId="0" applyNumberFormat="1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right"/>
    </xf>
    <xf numFmtId="46" fontId="2" fillId="34" borderId="12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46" fontId="2" fillId="0" borderId="13" xfId="0" applyNumberFormat="1" applyFont="1" applyBorder="1" applyAlignment="1">
      <alignment/>
    </xf>
    <xf numFmtId="46" fontId="2" fillId="0" borderId="0" xfId="0" applyNumberFormat="1" applyFont="1" applyBorder="1" applyAlignment="1" applyProtection="1">
      <alignment/>
      <protection/>
    </xf>
    <xf numFmtId="46" fontId="2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46" fontId="2" fillId="36" borderId="13" xfId="0" applyNumberFormat="1" applyFont="1" applyFill="1" applyBorder="1" applyAlignment="1" applyProtection="1">
      <alignment/>
      <protection locked="0"/>
    </xf>
    <xf numFmtId="0" fontId="2" fillId="0" borderId="16" xfId="0" applyFont="1" applyFill="1" applyBorder="1" applyAlignment="1">
      <alignment horizontal="right"/>
    </xf>
    <xf numFmtId="20" fontId="2" fillId="33" borderId="13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right"/>
    </xf>
    <xf numFmtId="20" fontId="2" fillId="33" borderId="12" xfId="0" applyNumberFormat="1" applyFon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46" fontId="2" fillId="35" borderId="12" xfId="0" applyNumberFormat="1" applyFont="1" applyFill="1" applyBorder="1" applyAlignment="1">
      <alignment/>
    </xf>
    <xf numFmtId="20" fontId="2" fillId="0" borderId="13" xfId="0" applyNumberFormat="1" applyFont="1" applyBorder="1" applyAlignment="1">
      <alignment/>
    </xf>
    <xf numFmtId="0" fontId="2" fillId="36" borderId="10" xfId="0" applyFont="1" applyFill="1" applyBorder="1" applyAlignment="1">
      <alignment horizontal="right"/>
    </xf>
    <xf numFmtId="0" fontId="2" fillId="36" borderId="12" xfId="0" applyFont="1" applyFill="1" applyBorder="1" applyAlignment="1">
      <alignment horizontal="right"/>
    </xf>
    <xf numFmtId="0" fontId="2" fillId="0" borderId="0" xfId="0" applyFont="1" applyBorder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PageLayoutView="0" workbookViewId="0" topLeftCell="A11">
      <selection activeCell="A11" sqref="A1:IV16384"/>
    </sheetView>
  </sheetViews>
  <sheetFormatPr defaultColWidth="9.33203125" defaultRowHeight="12.75"/>
  <cols>
    <col min="2" max="2" width="10.16015625" style="0" bestFit="1" customWidth="1"/>
    <col min="14" max="14" width="6.83203125" style="0" customWidth="1"/>
    <col min="15" max="15" width="2.16015625" style="0" customWidth="1"/>
  </cols>
  <sheetData>
    <row r="1" spans="1:15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56" t="s">
        <v>1</v>
      </c>
      <c r="O1" s="12">
        <v>0.3333333333333333</v>
      </c>
    </row>
    <row r="2" spans="1:15" ht="12.75">
      <c r="A2" s="4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 t="s">
        <v>3</v>
      </c>
      <c r="O2" s="3">
        <v>0.7708333333333334</v>
      </c>
    </row>
    <row r="3" spans="1:15" ht="12.7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 t="s">
        <v>4</v>
      </c>
      <c r="O3" s="3">
        <v>0.020833333333333332</v>
      </c>
    </row>
    <row r="4" spans="1:15" ht="12.75">
      <c r="A4" s="4" t="s">
        <v>5</v>
      </c>
      <c r="B4" s="5"/>
      <c r="C4" s="6"/>
      <c r="D4" s="7"/>
      <c r="E4" s="2"/>
      <c r="F4" s="2"/>
      <c r="G4" s="8"/>
      <c r="H4" s="8" t="s">
        <v>6</v>
      </c>
      <c r="I4" s="9"/>
      <c r="J4" s="10"/>
      <c r="K4" s="11"/>
      <c r="L4" s="2"/>
      <c r="M4" s="2"/>
      <c r="N4" s="2" t="s">
        <v>7</v>
      </c>
      <c r="O4" s="3">
        <v>0.30416666666666664</v>
      </c>
    </row>
    <row r="5" spans="1:15" ht="12.75">
      <c r="A5" s="12"/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 t="s">
        <v>8</v>
      </c>
      <c r="O5" s="3">
        <v>0</v>
      </c>
    </row>
    <row r="6" spans="1:15" ht="12.75">
      <c r="A6" s="13" t="s">
        <v>9</v>
      </c>
      <c r="B6" s="14" t="s">
        <v>10</v>
      </c>
      <c r="C6" s="14" t="s">
        <v>11</v>
      </c>
      <c r="D6" s="15" t="s">
        <v>12</v>
      </c>
      <c r="E6" s="14" t="s">
        <v>13</v>
      </c>
      <c r="F6" s="14" t="s">
        <v>14</v>
      </c>
      <c r="G6" s="15" t="s">
        <v>15</v>
      </c>
      <c r="H6" s="15" t="s">
        <v>16</v>
      </c>
      <c r="I6" s="2"/>
      <c r="J6" s="16" t="s">
        <v>17</v>
      </c>
      <c r="K6" s="17" t="s">
        <v>18</v>
      </c>
      <c r="L6" s="18" t="s">
        <v>19</v>
      </c>
      <c r="M6" s="6"/>
      <c r="N6" s="6"/>
      <c r="O6" s="7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2.75">
      <c r="A8" s="19" t="s">
        <v>20</v>
      </c>
      <c r="B8" s="20"/>
      <c r="C8" s="21"/>
      <c r="D8" s="2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2.75">
      <c r="A9" s="23" t="s">
        <v>21</v>
      </c>
      <c r="B9" s="24"/>
      <c r="C9" s="24"/>
      <c r="D9" s="25">
        <f>IF(AND(B9="",C9=""),"",IF(OR(B9="FL",C9="FL"),0,IF(OR(B9="AL",C9="AL",B9="SL",C9="SL",B9="BH",C9="BH",B9="CIPD",C9="CIPD"),$O$4/2,IF(B9&lt;$O$1,C9-$O$1,C9-B9))))</f>
      </c>
      <c r="E9" s="24"/>
      <c r="F9" s="24"/>
      <c r="G9" s="25">
        <f>IF(AND(E9="",F9=""),"",IF(OR(E9="FL",F9="FL"),0,IF(OR(E9="AL",F9="AL",E9="SL",F9="SL",E9="BH",F9="BH",E9="CIPD",F9="CIPD"),$O$4/2,IF(F9&gt;$O$2,$O$2-E9,F9-E9))))</f>
      </c>
      <c r="H9" s="25">
        <f>IF(OR(B9="FL",C9="FL",B9="AL",C9="AL",B9="SL",C9="SL",B9="BH",C9="BH",B9="CIPD",C9="CIPD",B9="",C9="",E9="FL",F9="FL",E9="AL",F9="AL",E9="SL",F9="SL",E9="BH",F9="BH",E9="CIPD",F9="CIPD",E9="",F9=""),SUM(D9,G9),IF(OR(B9="",C9="",E9="",F9=""),"",IF(E9-C9&gt;$O$3,SUM(D9,G9),SUM(D9,G9)-($O$3-(E9-C9)))))</f>
        <v>0</v>
      </c>
      <c r="I9" s="3"/>
      <c r="J9" s="26">
        <f>IF(H9="","",IF(H9&gt;$O$5,IF(H9=$O$4,0,IF(H9&gt;$O$4,H9-$O$4,"")),""))</f>
      </c>
      <c r="K9" s="27">
        <f>IF(H9="","",IF(H9&lt;$O$4,IF(H9&lt;$O$4,$O$4-H9,IF(H9=$O$4,0,"")),""))</f>
        <v>0.30416666666666664</v>
      </c>
      <c r="L9" s="5"/>
      <c r="M9" s="21"/>
      <c r="N9" s="21"/>
      <c r="O9" s="22"/>
    </row>
    <row r="10" spans="1:15" ht="12.75">
      <c r="A10" s="23" t="s">
        <v>22</v>
      </c>
      <c r="B10" s="24"/>
      <c r="C10" s="24"/>
      <c r="D10" s="25">
        <f>IF(AND(B10="",C10=""),"",IF(OR(B10="FL",C10="FL"),0,IF(OR(B10="AL",C10="AL",B10="SL",C10="SL",B10="BH",C10="BH",B10="CIPD",C10="CIPD"),$O$4/2,IF(B10&lt;$O$1,C10-$O$1,C10-B10))))</f>
      </c>
      <c r="E10" s="24"/>
      <c r="F10" s="24"/>
      <c r="G10" s="25">
        <f>IF(AND(E10="",F10=""),"",IF(OR(E10="FL",F10="FL"),0,IF(OR(E10="AL",F10="AL",E10="SL",F10="SL",E10="BH",F10="BH",E10="CIPD",F10="CIPD"),$O$4/2,IF(F10&gt;$O$2,$O$2-E10,F10-E10))))</f>
      </c>
      <c r="H10" s="25">
        <f>IF(OR(B10="FL",C10="FL",B10="AL",C10="AL",B10="SL",C10="SL",B10="BH",C10="BH",B10="CIPD",C10="CIPD",B10="",C10="",E10="FL",F10="FL",E10="AL",F10="AL",E10="SL",F10="SL",E10="BH",F10="BH",E10="CIPD",F10="CIPD",E10="",F10=""),SUM(D10,G10),IF(OR(B10="",C10="",E10="",F10=""),"",IF(E10-C10&gt;$O$3,SUM(D10,G10),SUM(D10,G10)-($O$3-(E10-C10)))))</f>
        <v>0</v>
      </c>
      <c r="I10" s="3"/>
      <c r="J10" s="26">
        <f>IF(H10="","",IF(H10&gt;$O$5,IF(H10=$O$4,0,IF(H10&gt;$O$4,H10-$O$4,"")),""))</f>
      </c>
      <c r="K10" s="27">
        <f>IF(H10="","",IF(H10&lt;$O$4,IF(H10&lt;$O$4,$O$4-H10,IF(H10=$O$4,0,"")),""))</f>
        <v>0.30416666666666664</v>
      </c>
      <c r="L10" s="5"/>
      <c r="M10" s="21"/>
      <c r="N10" s="21"/>
      <c r="O10" s="22"/>
    </row>
    <row r="11" spans="1:15" ht="12.75">
      <c r="A11" s="23" t="s">
        <v>23</v>
      </c>
      <c r="B11" s="24"/>
      <c r="C11" s="24"/>
      <c r="D11" s="25">
        <f>IF(AND(B11="",C11=""),"",IF(OR(B11="FL",C11="FL"),0,IF(OR(B11="AL",C11="AL",B11="SL",C11="SL",B11="BH",C11="BH",B11="CIPD",C11="CIPD"),$O$4/2,IF(B11&lt;$O$1,C11-$O$1,C11-B11))))</f>
      </c>
      <c r="E11" s="24"/>
      <c r="F11" s="24"/>
      <c r="G11" s="25">
        <f>IF(AND(E11="",F11=""),"",IF(OR(E11="FL",F11="FL"),0,IF(OR(E11="AL",F11="AL",E11="SL",F11="SL",E11="BH",F11="BH",E11="CIPD",F11="CIPD"),$O$4/2,IF(F11&gt;$O$2,$O$2-E11,F11-E11))))</f>
      </c>
      <c r="H11" s="25">
        <f>IF(OR(B11="FL",C11="FL",B11="AL",C11="AL",B11="SL",C11="SL",B11="BH",C11="BH",B11="CIPD",C11="CIPD",B11="",C11="",E11="FL",F11="FL",E11="AL",F11="AL",E11="SL",F11="SL",E11="BH",F11="BH",E11="CIPD",F11="CIPD",E11="",F11=""),SUM(D11,G11),IF(OR(B11="",C11="",E11="",F11=""),"",IF(E11-C11&gt;$O$3,SUM(D11,G11),SUM(D11,G11)-($O$3-(E11-C11)))))</f>
        <v>0</v>
      </c>
      <c r="I11" s="3"/>
      <c r="J11" s="26">
        <f>IF(H11="","",IF(H11&gt;$O$5,IF(H11=$O$4,0,IF(H11&gt;$O$4,H11-$O$4,"")),""))</f>
      </c>
      <c r="K11" s="27">
        <f>IF(H11="","",IF(H11&lt;$O$4,IF(H11&lt;$O$4,$O$4-H11,IF(H11=$O$4,0,"")),""))</f>
        <v>0.30416666666666664</v>
      </c>
      <c r="L11" s="5"/>
      <c r="M11" s="21"/>
      <c r="N11" s="21"/>
      <c r="O11" s="22"/>
    </row>
    <row r="12" spans="1:15" ht="12.75">
      <c r="A12" s="23" t="s">
        <v>24</v>
      </c>
      <c r="B12" s="24"/>
      <c r="C12" s="24"/>
      <c r="D12" s="25">
        <f>IF(AND(B12="",C12=""),"",IF(OR(B12="FL",C12="FL"),0,IF(OR(B12="AL",C12="AL",B12="SL",C12="SL",B12="BH",C12="BH",B12="CIPD",C12="CIPD"),$O$4/2,IF(B12&lt;$O$1,C12-$O$1,C12-B12))))</f>
      </c>
      <c r="E12" s="24"/>
      <c r="F12" s="24"/>
      <c r="G12" s="25">
        <f>IF(AND(E12="",F12=""),"",IF(OR(E12="FL",F12="FL"),0,IF(OR(E12="AL",F12="AL",E12="SL",F12="SL",E12="BH",F12="BH",E12="CIPD",F12="CIPD"),$O$4/2,IF(F12&gt;$O$2,$O$2-E12,F12-E12))))</f>
      </c>
      <c r="H12" s="25">
        <f>IF(OR(B12="FL",C12="FL",B12="AL",C12="AL",B12="SL",C12="SL",B12="BH",C12="BH",B12="CIPD",C12="CIPD",B12="",C12="",E12="FL",F12="FL",E12="AL",F12="AL",E12="SL",F12="SL",E12="BH",F12="BH",E12="CIPD",F12="CIPD",E12="",F12=""),SUM(D12,G12),IF(OR(B12="",C12="",E12="",F12=""),"",IF(E12-C12&gt;$O$3,SUM(D12,G12),SUM(D12,G12)-($O$3-(E12-C12)))))</f>
        <v>0</v>
      </c>
      <c r="I12" s="3"/>
      <c r="J12" s="26">
        <f>IF(H12="","",IF(H12&gt;$O$5,IF(H12=$O$4,0,IF(H12&gt;$O$4,H12-$O$4,"")),""))</f>
      </c>
      <c r="K12" s="27">
        <f>IF(H12="","",IF(H12&lt;$O$4,IF(H12&lt;$O$4,$O$4-H12,IF(H12=$O$4,0,"")),""))</f>
        <v>0.30416666666666664</v>
      </c>
      <c r="L12" s="5"/>
      <c r="M12" s="21"/>
      <c r="N12" s="21"/>
      <c r="O12" s="22"/>
    </row>
    <row r="13" spans="1:15" ht="12.75">
      <c r="A13" s="23" t="s">
        <v>25</v>
      </c>
      <c r="B13" s="24"/>
      <c r="C13" s="24"/>
      <c r="D13" s="25">
        <f>IF(AND(B13="",C13=""),"",IF(OR(B13="FL",C13="FL"),0,IF(OR(B13="AL",C13="AL",B13="SL",C13="SL",B13="BH",C13="BH",B13="CIPD",C13="CIPD"),$O$4/2,IF(B13&lt;$O$1,C13-$O$1,C13-B13))))</f>
      </c>
      <c r="E13" s="24"/>
      <c r="F13" s="24"/>
      <c r="G13" s="25">
        <f>IF(AND(E13="",F13=""),"",IF(OR(E13="FL",F13="FL"),0,IF(OR(E13="AL",F13="AL",E13="SL",F13="SL",E13="BH",F13="BH",E13="CIPD",F13="CIPD"),$O$4/2,IF(F13&gt;$O$2,$O$2-E13,F13-E13))))</f>
      </c>
      <c r="H13" s="25">
        <f>IF(OR(B13="FL",C13="FL",B13="AL",C13="AL",B13="SL",C13="SL",B13="BH",C13="BH",B13="CIPD",C13="CIPD",B13="",C13="",E13="FL",F13="FL",E13="AL",F13="AL",E13="SL",F13="SL",E13="BH",F13="BH",E13="CIPD",F13="CIPD",E13="",F13=""),SUM(D13,G13),IF(OR(B13="",C13="",E13="",F13=""),"",IF(E13-C13&gt;$O$3,SUM(D13,G13),SUM(D13,G13)-($O$3-(E13-C13)))))</f>
        <v>0</v>
      </c>
      <c r="I13" s="3"/>
      <c r="J13" s="26">
        <f>IF(H13="","",IF(H13&gt;$O$5,IF(H13=$O$4,0,IF(H13&gt;$O$4,H13-$O$4,"")),""))</f>
      </c>
      <c r="K13" s="27">
        <f>IF(H13="","",IF(H13&lt;$O$4,IF(H13&lt;$O$4,$O$4-H13,IF(H13=$O$4,0,"")),""))</f>
        <v>0.30416666666666664</v>
      </c>
      <c r="L13" s="5"/>
      <c r="M13" s="21"/>
      <c r="N13" s="21"/>
      <c r="O13" s="22"/>
    </row>
    <row r="14" spans="1:15" ht="12.75">
      <c r="A14" s="2"/>
      <c r="B14" s="2"/>
      <c r="C14" s="2"/>
      <c r="D14" s="2"/>
      <c r="E14" s="2"/>
      <c r="F14" s="2"/>
      <c r="G14" s="13" t="s">
        <v>26</v>
      </c>
      <c r="H14" s="28">
        <f>IF(AND(H9="",H10="",H11="",H12="",H13=""),"",SUM(H9,H10,H11,H12,H13))</f>
        <v>0</v>
      </c>
      <c r="I14" s="29" t="s">
        <v>27</v>
      </c>
      <c r="J14" s="30">
        <f>IF(SUM(J9:J13)&gt;SUM(K9:K13),SUM(J9:J13)-SUM(K9:K13),"")</f>
      </c>
      <c r="K14" s="31">
        <f>IF(SUM(J9:J13)&lt;SUM(K9:K13),SUM(K9:K13)-SUM(J9:J13),"")</f>
        <v>1.5208333333333333</v>
      </c>
      <c r="L14" s="2"/>
      <c r="M14" s="2"/>
      <c r="N14" s="2"/>
      <c r="O14" s="2"/>
    </row>
    <row r="15" spans="1:15" ht="12.75">
      <c r="A15" s="19" t="s">
        <v>28</v>
      </c>
      <c r="B15" s="20"/>
      <c r="C15" s="21"/>
      <c r="D15" s="22"/>
      <c r="E15" s="2"/>
      <c r="F15" s="2"/>
      <c r="G15" s="2"/>
      <c r="H15" s="2"/>
      <c r="I15" s="2"/>
      <c r="J15" s="3"/>
      <c r="K15" s="2"/>
      <c r="L15" s="2"/>
      <c r="M15" s="2"/>
      <c r="N15" s="2"/>
      <c r="O15" s="2"/>
    </row>
    <row r="16" spans="1:15" ht="12.75">
      <c r="A16" s="23" t="s">
        <v>21</v>
      </c>
      <c r="B16" s="24"/>
      <c r="C16" s="24"/>
      <c r="D16" s="25">
        <f>IF(AND(B16="",C16=""),"",IF(OR(B16="FL",C16="FL"),0,IF(OR(B16="AL",C16="AL",B16="SL",C16="SL",B16="BH",C16="BH",B16="CIPD",C16="CIPD"),$O$4/2,IF(B16&lt;$O$1,C16-$O$1,C16-B16))))</f>
      </c>
      <c r="E16" s="24"/>
      <c r="F16" s="24"/>
      <c r="G16" s="25">
        <f>IF(AND(E16="",F16=""),"",IF(OR(E16="FL",F16="FL"),0,IF(OR(E16="AL",F16="AL",E16="SL",F16="SL",E16="BH",F16="BH",E16="CIPD",F16="CIPD"),$O$4/2,IF(F16&gt;$O$2,$O$2-E16,F16-E16))))</f>
      </c>
      <c r="H16" s="25">
        <f>IF(OR(B16="FL",C16="FL",B16="AL",C16="AL",B16="SL",C16="SL",B16="BH",C16="BH",B16="CIPD",C16="CIPD",B16="",C16="",E16="FL",F16="FL",E16="AL",F16="AL",E16="SL",F16="SL",E16="BH",F16="BH",E16="CIPD",F16="CIPD",E16="",F16=""),SUM(D16,G16),IF(OR(B16="",C16="",E16="",F16=""),"",IF(E16-C16&gt;$O$3,SUM(D16,G16),SUM(D16,G16)-($O$3-(E16-C16)))))</f>
        <v>0</v>
      </c>
      <c r="I16" s="2"/>
      <c r="J16" s="26">
        <f>IF(H16="","",IF(H16&gt;$O$5,IF(H16=$O$4,0,IF(H16&gt;$O$4,H16-$O$4,"")),""))</f>
      </c>
      <c r="K16" s="27">
        <f>IF(H16="","",IF(H16&lt;$O$4,IF(H16&lt;$O$4,$O$4-H16,IF(H16=$O$4,0,"")),""))</f>
        <v>0.30416666666666664</v>
      </c>
      <c r="L16" s="5"/>
      <c r="M16" s="21"/>
      <c r="N16" s="21"/>
      <c r="O16" s="22"/>
    </row>
    <row r="17" spans="1:15" ht="12.75">
      <c r="A17" s="23" t="s">
        <v>22</v>
      </c>
      <c r="B17" s="24"/>
      <c r="C17" s="24"/>
      <c r="D17" s="25">
        <f>IF(AND(B17="",C17=""),"",IF(OR(B17="FL",C17="FL"),0,IF(OR(B17="AL",C17="AL",B17="SL",C17="SL",B17="BH",C17="BH",B17="CIPD",C17="CIPD"),$O$4/2,IF(B17&lt;$O$1,C17-$O$1,C17-B17))))</f>
      </c>
      <c r="E17" s="24"/>
      <c r="F17" s="24"/>
      <c r="G17" s="25">
        <f>IF(AND(E17="",F17=""),"",IF(OR(E17="FL",F17="FL"),0,IF(OR(E17="AL",F17="AL",E17="SL",F17="SL",E17="BH",F17="BH",E17="CIPD",F17="CIPD"),$O$4/2,IF(F17&gt;$O$2,$O$2-E17,F17-E17))))</f>
      </c>
      <c r="H17" s="25">
        <f>IF(OR(B17="FL",C17="FL",B17="AL",C17="AL",B17="SL",C17="SL",B17="BH",C17="BH",B17="CIPD",C17="CIPD",B17="",C17="",E17="FL",F17="FL",E17="AL",F17="AL",E17="SL",F17="SL",E17="BH",F17="BH",E17="CIPD",F17="CIPD",E17="",F17=""),SUM(D17,G17),IF(OR(B17="",C17="",E17="",F17=""),"",IF(E17-C17&gt;$O$3,SUM(D17,G17),SUM(D17,G17)-($O$3-(E17-C17)))))</f>
        <v>0</v>
      </c>
      <c r="I17" s="2"/>
      <c r="J17" s="26">
        <f>IF(H17="","",IF(H17&gt;$O$5,IF(H17=$O$4,0,IF(H17&gt;$O$4,H17-$O$4,"")),""))</f>
      </c>
      <c r="K17" s="27">
        <f>IF(H17="","",IF(H17&lt;$O$4,IF(H17&lt;$O$4,$O$4-H17,IF(H17=$O$4,0,"")),""))</f>
        <v>0.30416666666666664</v>
      </c>
      <c r="L17" s="5"/>
      <c r="M17" s="21"/>
      <c r="N17" s="21"/>
      <c r="O17" s="22"/>
    </row>
    <row r="18" spans="1:15" ht="12.75">
      <c r="A18" s="23" t="s">
        <v>23</v>
      </c>
      <c r="B18" s="24"/>
      <c r="C18" s="24"/>
      <c r="D18" s="25">
        <f>IF(AND(B18="",C18=""),"",IF(OR(B18="FL",C18="FL"),0,IF(OR(B18="AL",C18="AL",B18="SL",C18="SL",B18="BH",C18="BH",B18="CIPD",C18="CIPD"),$O$4/2,IF(B18&lt;$O$1,C18-$O$1,C18-B18))))</f>
      </c>
      <c r="E18" s="24"/>
      <c r="F18" s="24"/>
      <c r="G18" s="25">
        <f>IF(AND(E18="",F18=""),"",IF(OR(E18="FL",F18="FL"),0,IF(OR(E18="AL",F18="AL",E18="SL",F18="SL",E18="BH",F18="BH",E18="CIPD",F18="CIPD"),$O$4/2,IF(F18&gt;$O$2,$O$2-E18,F18-E18))))</f>
      </c>
      <c r="H18" s="25">
        <f>IF(OR(B18="FL",C18="FL",B18="AL",C18="AL",B18="SL",C18="SL",B18="BH",C18="BH",B18="CIPD",C18="CIPD",B18="",C18="",E18="FL",F18="FL",E18="AL",F18="AL",E18="SL",F18="SL",E18="BH",F18="BH",E18="CIPD",F18="CIPD",E18="",F18=""),SUM(D18,G18),IF(OR(B18="",C18="",E18="",F18=""),"",IF(E18-C18&gt;$O$3,SUM(D18,G18),SUM(D18,G18)-($O$3-(E18-C18)))))</f>
        <v>0</v>
      </c>
      <c r="I18" s="2"/>
      <c r="J18" s="26">
        <f>IF(H18="","",IF(H18&gt;$O$5,IF(H18=$O$4,0,IF(H18&gt;$O$4,H18-$O$4,"")),""))</f>
      </c>
      <c r="K18" s="27">
        <f>IF(H18="","",IF(H18&lt;$O$4,IF(H18&lt;$O$4,$O$4-H18,IF(H18=$O$4,0,"")),""))</f>
        <v>0.30416666666666664</v>
      </c>
      <c r="L18" s="5"/>
      <c r="M18" s="21"/>
      <c r="N18" s="21"/>
      <c r="O18" s="22"/>
    </row>
    <row r="19" spans="1:15" ht="12.75">
      <c r="A19" s="23" t="s">
        <v>24</v>
      </c>
      <c r="B19" s="24"/>
      <c r="C19" s="24"/>
      <c r="D19" s="25">
        <f>IF(AND(B19="",C19=""),"",IF(OR(B19="FL",C19="FL"),0,IF(OR(B19="AL",C19="AL",B19="SL",C19="SL",B19="BH",C19="BH",B19="CIPD",C19="CIPD"),$O$4/2,IF(B19&lt;$O$1,C19-$O$1,C19-B19))))</f>
      </c>
      <c r="E19" s="24"/>
      <c r="F19" s="24"/>
      <c r="G19" s="25">
        <f>IF(AND(E19="",F19=""),"",IF(OR(E19="FL",F19="FL"),0,IF(OR(E19="AL",F19="AL",E19="SL",F19="SL",E19="BH",F19="BH",E19="CIPD",F19="CIPD"),$O$4/2,IF(F19&gt;$O$2,$O$2-E19,F19-E19))))</f>
      </c>
      <c r="H19" s="25">
        <f>IF(OR(B19="FL",C19="FL",B19="AL",C19="AL",B19="SL",C19="SL",B19="BH",C19="BH",B19="CIPD",C19="CIPD",B19="",C19="",E19="FL",F19="FL",E19="AL",F19="AL",E19="SL",F19="SL",E19="BH",F19="BH",E19="CIPD",F19="CIPD",E19="",F19=""),SUM(D19,G19),IF(OR(B19="",C19="",E19="",F19=""),"",IF(E19-C19&gt;$O$3,SUM(D19,G19),SUM(D19,G19)-($O$3-(E19-C19)))))</f>
        <v>0</v>
      </c>
      <c r="I19" s="2"/>
      <c r="J19" s="26">
        <f>IF(H19="","",IF(H19&gt;$O$5,IF(H19=$O$4,0,IF(H19&gt;$O$4,H19-$O$4,"")),""))</f>
      </c>
      <c r="K19" s="27">
        <f>IF(H19="","",IF(H19&lt;$O$4,IF(H19&lt;$O$4,$O$4-H19,IF(H19=$O$4,0,"")),""))</f>
        <v>0.30416666666666664</v>
      </c>
      <c r="L19" s="5"/>
      <c r="M19" s="21"/>
      <c r="N19" s="21"/>
      <c r="O19" s="22"/>
    </row>
    <row r="20" spans="1:15" ht="12.75">
      <c r="A20" s="23" t="s">
        <v>25</v>
      </c>
      <c r="B20" s="24"/>
      <c r="C20" s="24"/>
      <c r="D20" s="25">
        <f>IF(AND(B20="",C20=""),"",IF(OR(B20="FL",C20="FL"),0,IF(OR(B20="AL",C20="AL",B20="SL",C20="SL",B20="BH",C20="BH",B20="CIPD",C20="CIPD"),$O$4/2,IF(B20&lt;$O$1,C20-$O$1,C20-B20))))</f>
      </c>
      <c r="E20" s="24"/>
      <c r="F20" s="24"/>
      <c r="G20" s="25">
        <f>IF(AND(E20="",F20=""),"",IF(OR(E20="FL",F20="FL"),0,IF(OR(E20="AL",F20="AL",E20="SL",F20="SL",E20="BH",F20="BH",E20="CIPD",F20="CIPD"),$O$4/2,IF(F20&gt;$O$2,$O$2-E20,F20-E20))))</f>
      </c>
      <c r="H20" s="25">
        <f>IF(OR(B20="FL",C20="FL",B20="AL",C20="AL",B20="SL",C20="SL",B20="BH",C20="BH",B20="CIPD",C20="CIPD",B20="",C20="",E20="FL",F20="FL",E20="AL",F20="AL",E20="SL",F20="SL",E20="BH",F20="BH",E20="CIPD",F20="CIPD",E20="",F20=""),SUM(D20,G20),IF(OR(B20="",C20="",E20="",F20=""),"",IF(E20-C20&gt;$O$3,SUM(D20,G20),SUM(D20,G20)-($O$3-(E20-C20)))))</f>
        <v>0</v>
      </c>
      <c r="I20" s="2"/>
      <c r="J20" s="26">
        <f>IF(H20="","",IF(H20&gt;$O$5,IF(H20=$O$4,0,IF(H20&gt;$O$4,H20-$O$4,"")),""))</f>
      </c>
      <c r="K20" s="27">
        <f>IF(H20="","",IF(H20&lt;$O$4,IF(H20&lt;$O$4,$O$4-H20,IF(H20=$O$4,0,"")),""))</f>
        <v>0.30416666666666664</v>
      </c>
      <c r="L20" s="5"/>
      <c r="M20" s="21"/>
      <c r="N20" s="21"/>
      <c r="O20" s="22"/>
    </row>
    <row r="21" spans="1:15" ht="12.75">
      <c r="A21" s="2"/>
      <c r="B21" s="2"/>
      <c r="C21" s="2"/>
      <c r="D21" s="2"/>
      <c r="E21" s="2"/>
      <c r="F21" s="2"/>
      <c r="G21" s="32" t="s">
        <v>26</v>
      </c>
      <c r="H21" s="28">
        <f>IF(AND(H16="",H17="",H18="",H19="",H20=""),"",SUM(H16:H20))</f>
        <v>0</v>
      </c>
      <c r="I21" s="13" t="s">
        <v>27</v>
      </c>
      <c r="J21" s="30">
        <f>IF(SUM(J16:J20)&gt;SUM(K16:K20),SUM(J16:J20)-SUM(K16:K20),"")</f>
      </c>
      <c r="K21" s="31">
        <f>IF(SUM(J16:J20)&lt;SUM(K16:K20),SUM(K16:K20)-SUM(J16:J20),"")</f>
        <v>1.5208333333333333</v>
      </c>
      <c r="L21" s="2"/>
      <c r="M21" s="2"/>
      <c r="N21" s="2"/>
      <c r="O21" s="33"/>
    </row>
    <row r="22" spans="1:15" ht="12.75">
      <c r="A22" s="19" t="s">
        <v>29</v>
      </c>
      <c r="B22" s="20"/>
      <c r="C22" s="21"/>
      <c r="D22" s="22"/>
      <c r="E22" s="2"/>
      <c r="F22" s="2"/>
      <c r="G22" s="32"/>
      <c r="H22" s="2"/>
      <c r="I22" s="2"/>
      <c r="J22" s="3"/>
      <c r="K22" s="2"/>
      <c r="L22" s="2"/>
      <c r="M22" s="2"/>
      <c r="N22" s="2"/>
      <c r="O22" s="33"/>
    </row>
    <row r="23" spans="1:15" ht="12.75">
      <c r="A23" s="23" t="s">
        <v>21</v>
      </c>
      <c r="B23" s="24"/>
      <c r="C23" s="24"/>
      <c r="D23" s="25">
        <f>IF(AND(B23="",C23=""),"",IF(OR(B23="FL",C23="FL"),0,IF(OR(B23="AL",C23="AL",B23="SL",C23="SL",B23="BH",C23="BH",B23="CIPD",C23="CIPD"),$O$4/2,IF(B23&lt;$O$1,C23-$O$1,C23-B23))))</f>
      </c>
      <c r="E23" s="24"/>
      <c r="F23" s="24"/>
      <c r="G23" s="25">
        <f>IF(AND(E23="",F23=""),"",IF(OR(E23="FL",F23="FL"),0,IF(OR(E23="AL",F23="AL",E23="SL",F23="SL",E23="BH",F23="BH",E23="CIPD",F23="CIPD"),$O$4/2,IF(F23&gt;$O$2,$O$2-E23,F23-E23))))</f>
      </c>
      <c r="H23" s="25">
        <f>IF(OR(B23="FL",C23="FL",B23="AL",C23="AL",B23="SL",C23="SL",B23="BH",C23="BH",B23="CIPD",C23="CIPD",B23="",C23="",E23="FL",F23="FL",E23="AL",F23="AL",E23="SL",F23="SL",E23="BH",F23="BH",E23="CIPD",F23="CIPD",E23="",F23=""),SUM(D23,G23),IF(OR(B23="",C23="",E23="",F23=""),"",IF(E23-C23&gt;$O$3,SUM(D23,G23),SUM(D23,G23)-($O$3-(E23-C23)))))</f>
        <v>0</v>
      </c>
      <c r="I23" s="2"/>
      <c r="J23" s="26">
        <f>IF(H23="","",IF(H23&gt;$O$5,IF(H23=$O$4,0,IF(H23&gt;$O$4,H23-$O$4,"")),""))</f>
      </c>
      <c r="K23" s="27">
        <f>IF(H23="","",IF(H23&lt;$O$4,IF(H23&lt;$O$4,$O$4-H23,IF(H23=$O$4,0,"")),""))</f>
        <v>0.30416666666666664</v>
      </c>
      <c r="L23" s="5"/>
      <c r="M23" s="21"/>
      <c r="N23" s="21"/>
      <c r="O23" s="22"/>
    </row>
    <row r="24" spans="1:15" ht="12.75">
      <c r="A24" s="23" t="s">
        <v>22</v>
      </c>
      <c r="B24" s="24"/>
      <c r="C24" s="24"/>
      <c r="D24" s="25">
        <f>IF(AND(B24="",C24=""),"",IF(OR(B24="FL",C24="FL"),0,IF(OR(B24="AL",C24="AL",B24="SL",C24="SL",B24="BH",C24="BH",B24="CIPD",C24="CIPD"),$O$4/2,IF(B24&lt;$O$1,C24-$O$1,C24-B24))))</f>
      </c>
      <c r="E24" s="24"/>
      <c r="F24" s="24"/>
      <c r="G24" s="25">
        <f>IF(AND(E24="",F24=""),"",IF(OR(E24="FL",F24="FL"),0,IF(OR(E24="AL",F24="AL",E24="SL",F24="SL",E24="BH",F24="BH",E24="CIPD",F24="CIPD"),$O$4/2,IF(F24&gt;$O$2,$O$2-E24,F24-E24))))</f>
      </c>
      <c r="H24" s="25">
        <f>IF(OR(B24="FL",C24="FL",B24="AL",C24="AL",B24="SL",C24="SL",B24="BH",C24="BH",B24="CIPD",C24="CIPD",B24="",C24="",E24="FL",F24="FL",E24="AL",F24="AL",E24="SL",F24="SL",E24="BH",F24="BH",E24="CIPD",F24="CIPD",E24="",F24=""),SUM(D24,G24),IF(OR(B24="",C24="",E24="",F24=""),"",IF(E24-C24&gt;$O$3,SUM(D24,G24),SUM(D24,G24)-($O$3-(E24-C24)))))</f>
        <v>0</v>
      </c>
      <c r="I24" s="2"/>
      <c r="J24" s="26">
        <f>IF(H24="","",IF(H24&gt;$O$5,IF(H24=$O$4,0,IF(H24&gt;$O$4,H24-$O$4,"")),""))</f>
      </c>
      <c r="K24" s="27">
        <f>IF(H24="","",IF(H24&lt;$O$4,IF(H24&lt;$O$4,$O$4-H24,IF(H24=$O$4,0,"")),""))</f>
        <v>0.30416666666666664</v>
      </c>
      <c r="L24" s="5"/>
      <c r="M24" s="21"/>
      <c r="N24" s="21"/>
      <c r="O24" s="22"/>
    </row>
    <row r="25" spans="1:15" ht="12.75">
      <c r="A25" s="23" t="s">
        <v>23</v>
      </c>
      <c r="B25" s="24"/>
      <c r="C25" s="24"/>
      <c r="D25" s="25">
        <f>IF(AND(B25="",C25=""),"",IF(OR(B25="FL",C25="FL"),0,IF(OR(B25="AL",C25="AL",B25="SL",C25="SL",B25="BH",C25="BH",B25="CIPD",C25="CIPD"),$O$4/2,IF(B25&lt;$O$1,C25-$O$1,C25-B25))))</f>
      </c>
      <c r="E25" s="24"/>
      <c r="F25" s="24"/>
      <c r="G25" s="25">
        <f>IF(AND(E25="",F25=""),"",IF(OR(E25="FL",F25="FL"),0,IF(OR(E25="AL",F25="AL",E25="SL",F25="SL",E25="BH",F25="BH",E25="CIPD",F25="CIPD"),$O$4/2,IF(F25&gt;$O$2,$O$2-E25,F25-E25))))</f>
      </c>
      <c r="H25" s="25">
        <f>IF(OR(B25="FL",C25="FL",B25="AL",C25="AL",B25="SL",C25="SL",B25="BH",C25="BH",B25="CIPD",C25="CIPD",B25="",C25="",E25="FL",F25="FL",E25="AL",F25="AL",E25="SL",F25="SL",E25="BH",F25="BH",E25="CIPD",F25="CIPD",E25="",F25=""),SUM(D25,G25),IF(OR(B25="",C25="",E25="",F25=""),"",IF(E25-C25&gt;$O$3,SUM(D25,G25),SUM(D25,G25)-($O$3-(E25-C25)))))</f>
        <v>0</v>
      </c>
      <c r="I25" s="2"/>
      <c r="J25" s="26">
        <f>IF(H25="","",IF(H25&gt;$O$5,IF(H25=$O$4,0,IF(H25&gt;$O$4,H25-$O$4,"")),""))</f>
      </c>
      <c r="K25" s="27">
        <f>IF(H25="","",IF(H25&lt;$O$4,IF(H25&lt;$O$4,$O$4-H25,IF(H25=$O$4,0,"")),""))</f>
        <v>0.30416666666666664</v>
      </c>
      <c r="L25" s="5"/>
      <c r="M25" s="21"/>
      <c r="N25" s="21"/>
      <c r="O25" s="22"/>
    </row>
    <row r="26" spans="1:15" ht="12.75">
      <c r="A26" s="23" t="s">
        <v>24</v>
      </c>
      <c r="B26" s="24"/>
      <c r="C26" s="24"/>
      <c r="D26" s="25">
        <f>IF(AND(B26="",C26=""),"",IF(OR(B26="FL",C26="FL"),0,IF(OR(B26="AL",C26="AL",B26="SL",C26="SL",B26="BH",C26="BH",B26="CIPD",C26="CIPD"),$O$4/2,IF(B26&lt;$O$1,C26-$O$1,C26-B26))))</f>
      </c>
      <c r="E26" s="24"/>
      <c r="F26" s="24"/>
      <c r="G26" s="25">
        <f>IF(AND(E26="",F26=""),"",IF(OR(E26="FL",F26="FL"),0,IF(OR(E26="AL",F26="AL",E26="SL",F26="SL",E26="BH",F26="BH",E26="CIPD",F26="CIPD"),$O$4/2,IF(F26&gt;$O$2,$O$2-E26,F26-E26))))</f>
      </c>
      <c r="H26" s="25">
        <f>IF(OR(B26="FL",C26="FL",B26="AL",C26="AL",B26="SL",C26="SL",B26="BH",C26="BH",B26="CIPD",C26="CIPD",B26="",C26="",E26="FL",F26="FL",E26="AL",F26="AL",E26="SL",F26="SL",E26="BH",F26="BH",E26="CIPD",F26="CIPD",E26="",F26=""),SUM(D26,G26),IF(OR(B26="",C26="",E26="",F26=""),"",IF(E26-C26&gt;$O$3,SUM(D26,G26),SUM(D26,G26)-($O$3-(E26-C26)))))</f>
        <v>0</v>
      </c>
      <c r="I26" s="2"/>
      <c r="J26" s="26">
        <f>IF(H26="","",IF(H26&gt;$O$5,IF(H26=$O$4,0,IF(H26&gt;$O$4,H26-$O$4,"")),""))</f>
      </c>
      <c r="K26" s="27">
        <f>IF(H26="","",IF(H26&lt;$O$4,IF(H26&lt;$O$4,$O$4-H26,IF(H26=$O$4,0,"")),""))</f>
        <v>0.30416666666666664</v>
      </c>
      <c r="L26" s="5"/>
      <c r="M26" s="21"/>
      <c r="N26" s="21"/>
      <c r="O26" s="22"/>
    </row>
    <row r="27" spans="1:15" ht="12.75">
      <c r="A27" s="23" t="s">
        <v>25</v>
      </c>
      <c r="B27" s="24"/>
      <c r="C27" s="24"/>
      <c r="D27" s="25">
        <f>IF(AND(B27="",C27=""),"",IF(OR(B27="FL",C27="FL"),0,IF(OR(B27="AL",C27="AL",B27="SL",C27="SL",B27="BH",C27="BH",B27="CIPD",C27="CIPD"),$O$4/2,IF(B27&lt;$O$1,C27-$O$1,C27-B27))))</f>
      </c>
      <c r="E27" s="24"/>
      <c r="F27" s="24"/>
      <c r="G27" s="25">
        <f>IF(AND(E27="",F27=""),"",IF(OR(E27="FL",F27="FL"),0,IF(OR(E27="AL",F27="AL",E27="SL",F27="SL",E27="BH",F27="BH",E27="CIPD",F27="CIPD"),$O$4/2,IF(F27&gt;$O$2,$O$2-E27,F27-E27))))</f>
      </c>
      <c r="H27" s="25">
        <f>IF(OR(B27="FL",C27="FL",B27="AL",C27="AL",B27="SL",C27="SL",B27="BH",C27="BH",B27="CIPD",C27="CIPD",B27="",C27="",E27="FL",F27="FL",E27="AL",F27="AL",E27="SL",F27="SL",E27="BH",F27="BH",E27="CIPD",F27="CIPD",E27="",F27=""),SUM(D27,G27),IF(OR(B27="",C27="",E27="",F27=""),"",IF(E27-C27&gt;$O$3,SUM(D27,G27),SUM(D27,G27)-($O$3-(E27-C27)))))</f>
        <v>0</v>
      </c>
      <c r="I27" s="2"/>
      <c r="J27" s="26">
        <f>IF(H27="","",IF(H27&gt;$O$5,IF(H27=$O$4,0,IF(H27&gt;$O$4,H27-$O$4,"")),""))</f>
      </c>
      <c r="K27" s="27">
        <f>IF(H27="","",IF(H27&lt;$O$4,IF(H27&lt;$O$4,$O$4-H27,IF(H27=$O$4,0,"")),""))</f>
        <v>0.30416666666666664</v>
      </c>
      <c r="L27" s="5"/>
      <c r="M27" s="21"/>
      <c r="N27" s="21"/>
      <c r="O27" s="22"/>
    </row>
    <row r="28" spans="1:15" ht="12.75">
      <c r="A28" s="2"/>
      <c r="B28" s="2"/>
      <c r="C28" s="2"/>
      <c r="D28" s="2"/>
      <c r="E28" s="2"/>
      <c r="F28" s="2"/>
      <c r="G28" s="13" t="s">
        <v>26</v>
      </c>
      <c r="H28" s="28">
        <f>IF(AND(H23="",H24="",H25="",H26="",H27=""),"",SUM(H23:H27))</f>
        <v>0</v>
      </c>
      <c r="I28" s="13" t="s">
        <v>27</v>
      </c>
      <c r="J28" s="30">
        <f>IF(SUM(J23:J27)&gt;SUM(K23:K27),SUM(J23:J27)-SUM(K23:K27),"")</f>
      </c>
      <c r="K28" s="31">
        <f>IF(SUM(J23:J27)&lt;SUM(K23:K27),SUM(K23:K27)-SUM(J23:J27),"")</f>
        <v>1.5208333333333333</v>
      </c>
      <c r="L28" s="2"/>
      <c r="M28" s="2"/>
      <c r="N28" s="2"/>
      <c r="O28" s="33"/>
    </row>
    <row r="29" spans="1:15" ht="12.75">
      <c r="A29" s="19" t="s">
        <v>30</v>
      </c>
      <c r="B29" s="20"/>
      <c r="C29" s="21"/>
      <c r="D29" s="22"/>
      <c r="E29" s="2"/>
      <c r="F29" s="2"/>
      <c r="G29" s="2"/>
      <c r="H29" s="2"/>
      <c r="I29" s="2"/>
      <c r="J29" s="3"/>
      <c r="K29" s="2"/>
      <c r="L29" s="2"/>
      <c r="M29" s="2"/>
      <c r="N29" s="2"/>
      <c r="O29" s="33"/>
    </row>
    <row r="30" spans="1:15" ht="12.75">
      <c r="A30" s="23" t="s">
        <v>21</v>
      </c>
      <c r="B30" s="24"/>
      <c r="C30" s="24"/>
      <c r="D30" s="25">
        <f>IF(AND(B30="",C30=""),"",IF(OR(B30="FL",C30="FL"),0,IF(OR(B30="AL",C30="AL",B30="SL",C30="SL",B30="BH",C30="BH",B30="CIPD",C30="CIPD"),$O$4/2,IF(B30&lt;$O$1,C30-$O$1,C30-B30))))</f>
      </c>
      <c r="E30" s="24"/>
      <c r="F30" s="24"/>
      <c r="G30" s="25">
        <f>IF(AND(E30="",F30=""),"",IF(OR(E30="FL",F30="FL"),0,IF(OR(E30="AL",F30="AL",E30="SL",F30="SL",E30="BH",F30="BH",E30="CIPD",F30="CIPD"),$O$4/2,IF(F30&gt;$O$2,$O$2-E30,F30-E30))))</f>
      </c>
      <c r="H30" s="25">
        <f>IF(OR(B30="FL",C30="FL",B30="AL",C30="AL",B30="SL",C30="SL",B30="BH",C30="BH",B30="CIPD",C30="CIPD",B30="",C30="",E30="FL",F30="FL",E30="AL",F30="AL",E30="SL",F30="SL",E30="BH",F30="BH",E30="CIPD",F30="CIPD",E30="",F30=""),SUM(D30,G30),IF(OR(B30="",C30="",E30="",F30=""),"",IF(E30-C30&gt;$O$3,SUM(D30,G30),SUM(D30,G30)-($O$3-(E30-C30)))))</f>
        <v>0</v>
      </c>
      <c r="I30" s="2"/>
      <c r="J30" s="26">
        <f>IF(H30="","",IF(H30&gt;$O$5,IF(H30=$O$4,0,IF(H30&gt;$O$4,H30-$O$4,"")),""))</f>
      </c>
      <c r="K30" s="27">
        <f>IF(H30="","",IF(H30&lt;$O$4,IF(H30&lt;$O$4,$O$4-H30,IF(H30=$O$4,0,"")),""))</f>
        <v>0.30416666666666664</v>
      </c>
      <c r="L30" s="5"/>
      <c r="M30" s="21"/>
      <c r="N30" s="21"/>
      <c r="O30" s="22"/>
    </row>
    <row r="31" spans="1:15" ht="12.75">
      <c r="A31" s="23" t="s">
        <v>22</v>
      </c>
      <c r="B31" s="24"/>
      <c r="C31" s="24"/>
      <c r="D31" s="25">
        <f>IF(AND(B31="",C31=""),"",IF(OR(B31="FL",C31="FL"),0,IF(OR(B31="AL",C31="AL",B31="SL",C31="SL",B31="BH",C31="BH",B31="CIPD",C31="CIPD"),$O$4/2,IF(B31&lt;$O$1,C31-$O$1,C31-B31))))</f>
      </c>
      <c r="E31" s="24"/>
      <c r="F31" s="24"/>
      <c r="G31" s="25">
        <f>IF(AND(E31="",F31=""),"",IF(OR(E31="FL",F31="FL"),0,IF(OR(E31="AL",F31="AL",E31="SL",F31="SL",E31="BH",F31="BH",E31="CIPD",F31="CIPD"),$O$4/2,IF(F31&gt;$O$2,$O$2-E31,F31-E31))))</f>
      </c>
      <c r="H31" s="25">
        <f>IF(OR(B31="FL",C31="FL",B31="AL",C31="AL",B31="SL",C31="SL",B31="BH",C31="BH",B31="CIPD",C31="CIPD",B31="",C31="",E31="FL",F31="FL",E31="AL",F31="AL",E31="SL",F31="SL",E31="BH",F31="BH",E31="CIPD",F31="CIPD",E31="",F31=""),SUM(D31,G31),IF(OR(B31="",C31="",E31="",F31=""),"",IF(E31-C31&gt;$O$3,SUM(D31,G31),SUM(D31,G31)-($O$3-(E31-C31)))))</f>
        <v>0</v>
      </c>
      <c r="I31" s="2"/>
      <c r="J31" s="26">
        <f>IF(H31="","",IF(H31&gt;$O$5,IF(H31=$O$4,0,IF(H31&gt;$O$4,H31-$O$4,"")),""))</f>
      </c>
      <c r="K31" s="27">
        <f>IF(H31="","",IF(H31&lt;$O$4,IF(H31&lt;$O$4,$O$4-H31,IF(H31=$O$4,0,"")),""))</f>
        <v>0.30416666666666664</v>
      </c>
      <c r="L31" s="5"/>
      <c r="M31" s="21"/>
      <c r="N31" s="21"/>
      <c r="O31" s="22"/>
    </row>
    <row r="32" spans="1:15" ht="12.75">
      <c r="A32" s="23" t="s">
        <v>23</v>
      </c>
      <c r="B32" s="24"/>
      <c r="C32" s="24"/>
      <c r="D32" s="25">
        <f>IF(AND(B32="",C32=""),"",IF(OR(B32="FL",C32="FL"),0,IF(OR(B32="AL",C32="AL",B32="SL",C32="SL",B32="BH",C32="BH",B32="CIPD",C32="CIPD"),$O$4/2,IF(B32&lt;$O$1,C32-$O$1,C32-B32))))</f>
      </c>
      <c r="E32" s="24"/>
      <c r="F32" s="24"/>
      <c r="G32" s="25">
        <f>IF(AND(E32="",F32=""),"",IF(OR(E32="FL",F32="FL"),0,IF(OR(E32="AL",F32="AL",E32="SL",F32="SL",E32="BH",F32="BH",E32="CIPD",F32="CIPD"),$O$4/2,IF(F32&gt;$O$2,$O$2-E32,F32-E32))))</f>
      </c>
      <c r="H32" s="25">
        <f>IF(OR(B32="FL",C32="FL",B32="AL",C32="AL",B32="SL",C32="SL",B32="BH",C32="BH",B32="CIPD",C32="CIPD",B32="",C32="",E32="FL",F32="FL",E32="AL",F32="AL",E32="SL",F32="SL",E32="BH",F32="BH",E32="CIPD",F32="CIPD",E32="",F32=""),SUM(D32,G32),IF(OR(B32="",C32="",E32="",F32=""),"",IF(E32-C32&gt;$O$3,SUM(D32,G32),SUM(D32,G32)-($O$3-(E32-C32)))))</f>
        <v>0</v>
      </c>
      <c r="I32" s="2"/>
      <c r="J32" s="26">
        <f>IF(H32="","",IF(H32&gt;$O$5,IF(H32=$O$4,0,IF(H32&gt;$O$4,H32-$O$4,"")),""))</f>
      </c>
      <c r="K32" s="27">
        <f>IF(H32="","",IF(H32&lt;$O$4,IF(H32&lt;$O$4,$O$4-H32,IF(H32=$O$4,0,"")),""))</f>
        <v>0.30416666666666664</v>
      </c>
      <c r="L32" s="5"/>
      <c r="M32" s="21"/>
      <c r="N32" s="21"/>
      <c r="O32" s="22"/>
    </row>
    <row r="33" spans="1:15" ht="12.75">
      <c r="A33" s="23" t="s">
        <v>24</v>
      </c>
      <c r="B33" s="24"/>
      <c r="C33" s="24"/>
      <c r="D33" s="25">
        <f>IF(AND(B33="",C33=""),"",IF(OR(B33="FL",C33="FL"),0,IF(OR(B33="AL",C33="AL",B33="SL",C33="SL",B33="BH",C33="BH",B33="CIPD",C33="CIPD"),$O$4/2,IF(B33&lt;$O$1,C33-$O$1,C33-B33))))</f>
      </c>
      <c r="E33" s="24"/>
      <c r="F33" s="24"/>
      <c r="G33" s="25">
        <f>IF(AND(E33="",F33=""),"",IF(OR(E33="FL",F33="FL"),0,IF(OR(E33="AL",F33="AL",E33="SL",F33="SL",E33="BH",F33="BH",E33="CIPD",F33="CIPD"),$O$4/2,IF(F33&gt;$O$2,$O$2-E33,F33-E33))))</f>
      </c>
      <c r="H33" s="25">
        <f>IF(OR(B33="FL",C33="FL",B33="AL",C33="AL",B33="SL",C33="SL",B33="BH",C33="BH",B33="CIPD",C33="CIPD",B33="",C33="",E33="FL",F33="FL",E33="AL",F33="AL",E33="SL",F33="SL",E33="BH",F33="BH",E33="CIPD",F33="CIPD",E33="",F33=""),SUM(D33,G33),IF(OR(B33="",C33="",E33="",F33=""),"",IF(E33-C33&gt;$O$3,SUM(D33,G33),SUM(D33,G33)-($O$3-(E33-C33)))))</f>
        <v>0</v>
      </c>
      <c r="I33" s="2"/>
      <c r="J33" s="26">
        <f>IF(H33="","",IF(H33&gt;$O$5,IF(H33=$O$4,0,IF(H33&gt;$O$4,H33-$O$4,"")),""))</f>
      </c>
      <c r="K33" s="27">
        <f>IF(H33="","",IF(H33&lt;$O$4,IF(H33&lt;$O$4,$O$4-H33,IF(H33=$O$4,0,"")),""))</f>
        <v>0.30416666666666664</v>
      </c>
      <c r="L33" s="5"/>
      <c r="M33" s="21"/>
      <c r="N33" s="21"/>
      <c r="O33" s="22"/>
    </row>
    <row r="34" spans="1:15" ht="12.75">
      <c r="A34" s="23" t="s">
        <v>25</v>
      </c>
      <c r="B34" s="24"/>
      <c r="C34" s="24"/>
      <c r="D34" s="25">
        <f>IF(AND(B34="",C34=""),"",IF(OR(B34="FL",C34="FL"),0,IF(OR(B34="AL",C34="AL",B34="SL",C34="SL",B34="BH",C34="BH",B34="CIPD",C34="CIPD"),$O$4/2,IF(B34&lt;$O$1,C34-$O$1,C34-B34))))</f>
      </c>
      <c r="E34" s="24"/>
      <c r="F34" s="24"/>
      <c r="G34" s="25">
        <f>IF(AND(E34="",F34=""),"",IF(OR(E34="FL",F34="FL"),0,IF(OR(E34="AL",F34="AL",E34="SL",F34="SL",E34="BH",F34="BH",E34="CIPD",F34="CIPD"),$O$4/2,IF(F34&gt;$O$2,$O$2-E34,F34-E34))))</f>
      </c>
      <c r="H34" s="25">
        <f>IF(OR(B34="FL",C34="FL",B34="AL",C34="AL",B34="SL",C34="SL",B34="BH",C34="BH",B34="CIPD",C34="CIPD",B34="",C34="",E34="FL",F34="FL",E34="AL",F34="AL",E34="SL",F34="SL",E34="BH",F34="BH",E34="CIPD",F34="CIPD",E34="",F34=""),SUM(D34,G34),IF(OR(B34="",C34="",E34="",F34=""),"",IF(E34-C34&gt;$O$3,SUM(D34,G34),SUM(D34,G34)-($O$3-(E34-C34)))))</f>
        <v>0</v>
      </c>
      <c r="I34" s="2"/>
      <c r="J34" s="26">
        <f>IF(H34="","",IF(H34&gt;$O$5,IF(H34=$O$4,0,IF(H34&gt;$O$4,H34-$O$4,"")),""))</f>
      </c>
      <c r="K34" s="27">
        <f>IF(H34="","",IF(H34&lt;$O$4,IF(H34&lt;$O$4,$O$4-H34,IF(H34=$O$4,0,"")),""))</f>
        <v>0.30416666666666664</v>
      </c>
      <c r="L34" s="5"/>
      <c r="M34" s="21"/>
      <c r="N34" s="21"/>
      <c r="O34" s="22"/>
    </row>
    <row r="35" spans="1:15" ht="12.75">
      <c r="A35" s="2"/>
      <c r="B35" s="2"/>
      <c r="C35" s="2"/>
      <c r="D35" s="2"/>
      <c r="E35" s="2"/>
      <c r="F35" s="2"/>
      <c r="G35" s="34" t="s">
        <v>26</v>
      </c>
      <c r="H35" s="28">
        <f>IF(AND(H30="",H31="",H32="",H33="",H34=""),"",SUM(H30:H34))</f>
        <v>0</v>
      </c>
      <c r="I35" s="13" t="s">
        <v>27</v>
      </c>
      <c r="J35" s="30">
        <f>IF(SUM(J30:J34)&gt;SUM(K30:K34),SUM(J30:J34)-SUM(K30:K34),"")</f>
      </c>
      <c r="K35" s="31">
        <f>IF(SUM(J30:J34)&lt;SUM(K30:K34),SUM(K30:K34)-SUM(J30:J34),"")</f>
        <v>1.5208333333333333</v>
      </c>
      <c r="L35" s="2"/>
      <c r="M35" s="2"/>
      <c r="N35" s="2"/>
      <c r="O35" s="33"/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3"/>
    </row>
    <row r="37" spans="1:15" ht="12.75">
      <c r="A37" s="2"/>
      <c r="B37" s="2"/>
      <c r="C37" s="2"/>
      <c r="D37" s="2"/>
      <c r="E37" s="2"/>
      <c r="F37" s="35"/>
      <c r="G37" s="36" t="s">
        <v>31</v>
      </c>
      <c r="H37" s="37">
        <f>IF(AND(H14="",H21="",H28="",H35=""),"",SUM(H14,H21,H28,H35))</f>
        <v>0</v>
      </c>
      <c r="I37" s="29" t="s">
        <v>32</v>
      </c>
      <c r="J37" s="38"/>
      <c r="K37" s="39">
        <f>$O$4*20</f>
        <v>6.083333333333333</v>
      </c>
      <c r="L37" s="2"/>
      <c r="M37" s="2"/>
      <c r="N37" s="2"/>
      <c r="O37" s="33"/>
    </row>
    <row r="38" spans="1:15" ht="12.75">
      <c r="A38" s="2"/>
      <c r="B38" s="2"/>
      <c r="C38" s="2"/>
      <c r="D38" s="40">
        <f>K42</f>
        <v>6.083333333333333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33"/>
    </row>
    <row r="39" spans="1:15" ht="12.75">
      <c r="A39" s="2"/>
      <c r="B39" s="2"/>
      <c r="C39" s="2"/>
      <c r="D39" s="41">
        <f>J41</f>
      </c>
      <c r="E39" s="2"/>
      <c r="F39" s="2"/>
      <c r="G39" s="35"/>
      <c r="H39" s="42"/>
      <c r="I39" s="36" t="s">
        <v>33</v>
      </c>
      <c r="J39" s="2"/>
      <c r="K39" s="43"/>
      <c r="L39" s="44" t="s">
        <v>34</v>
      </c>
      <c r="M39" s="45"/>
      <c r="N39" s="2"/>
      <c r="O39" s="33"/>
    </row>
    <row r="40" spans="1:15" ht="12.75">
      <c r="A40" s="2"/>
      <c r="B40" s="2"/>
      <c r="C40" s="2"/>
      <c r="D40" s="2"/>
      <c r="E40" s="2"/>
      <c r="F40" s="2"/>
      <c r="G40" s="46"/>
      <c r="H40" s="47"/>
      <c r="I40" s="48" t="s">
        <v>35</v>
      </c>
      <c r="J40" s="49"/>
      <c r="K40" s="2"/>
      <c r="L40" s="50" t="s">
        <v>36</v>
      </c>
      <c r="M40" s="5"/>
      <c r="N40" s="21"/>
      <c r="O40" s="22"/>
    </row>
    <row r="41" spans="1:15" ht="12.75">
      <c r="A41" s="2"/>
      <c r="B41" s="2"/>
      <c r="C41" s="2"/>
      <c r="D41" s="2"/>
      <c r="E41" s="35"/>
      <c r="F41" s="42"/>
      <c r="G41" s="51"/>
      <c r="H41" s="42"/>
      <c r="I41" s="36" t="s">
        <v>37</v>
      </c>
      <c r="J41" s="52">
        <f>IF(SUM(J14,J21,J28,J35,J40)&gt;SUM(K14,K21,K28,K35,K39),SUM(J14,J21,J28,J35,J40)-SUM(K14,K21,K28,K35,K39),IF(SUM(J14,J21,J28,J35,J40)=SUM(K14,K21,K28,K35,K39),0,""))</f>
      </c>
      <c r="K41" s="31">
        <f>IF(SUM(K14,K21,K28,K35,K39)&gt;SUM(J14,J21,J28,J35,J40),SUM(K14,K21,K28,K35,K39)-SUM(J14,J21,J28,J35,J40),IF(SUM(J14,J21,J28,J35,J40)=SUM(K14,K21,K28,K35,K39),0,""))</f>
        <v>6.083333333333333</v>
      </c>
      <c r="L41" s="2"/>
      <c r="M41" s="2"/>
      <c r="N41" s="2"/>
      <c r="O41" s="33"/>
    </row>
    <row r="42" spans="1:15" ht="12.75">
      <c r="A42" s="2"/>
      <c r="B42" s="2"/>
      <c r="C42" s="2"/>
      <c r="D42" s="2"/>
      <c r="E42" s="2"/>
      <c r="F42" s="35"/>
      <c r="G42" s="42"/>
      <c r="H42" s="42"/>
      <c r="I42" s="36" t="s">
        <v>38</v>
      </c>
      <c r="J42" s="52">
        <f>IF(OR(H9="",H10="",H11="",H12="",H13="",H16="",H17="",H18="",H19="",H20="",H23="",H24="",H25="",H26="",H27="",H30="",H31="",H32="",H33="",H34=""),"?? ?? ?? ??",IF(J41="","",IF(J41&lt;M42,J41,M42)))</f>
      </c>
      <c r="K42" s="31">
        <f>IF(OR(H9="",H10="",H11="",H12="",H13="",H16="",H17="",H18="",H19="",H20="",H23="",H24="",H25="",H26="",H27="",H30="",H31="",H32="",H33="",H34=""),"?? ?? ?? ?? ??",IF(K41="","",K41))</f>
        <v>6.083333333333333</v>
      </c>
      <c r="L42" s="13" t="s">
        <v>39</v>
      </c>
      <c r="M42" s="53"/>
      <c r="N42" s="54"/>
      <c r="O42" s="55" t="str">
        <f>IF(K42="","",IF(K42&gt;M42,"TIME PROBLEM       ",""))</f>
        <v>TIME PROBLEM       </v>
      </c>
    </row>
  </sheetData>
  <sheetProtection sheet="1" objects="1" scenarios="1"/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Sussex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Leila Leam</dc:creator>
  <cp:keywords/>
  <dc:description/>
  <cp:lastModifiedBy>Deborah Frogley</cp:lastModifiedBy>
  <dcterms:created xsi:type="dcterms:W3CDTF">2003-07-21T11:31:42Z</dcterms:created>
  <dcterms:modified xsi:type="dcterms:W3CDTF">2010-12-22T08:48:54Z</dcterms:modified>
  <cp:category/>
  <cp:version/>
  <cp:contentType/>
  <cp:contentStatus/>
</cp:coreProperties>
</file>