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moy20\Box\1 - Health and Safety\Document Control\DRAFT\800 - Safe Management of Chemicals, Waste &amp; Other Haz Subs\Cryogenic and Compressed Gases\"/>
    </mc:Choice>
  </mc:AlternateContent>
  <xr:revisionPtr revIDLastSave="0" documentId="13_ncr:1_{7EAA122D-6326-4664-AFCB-77B3743F572E}" xr6:coauthVersionLast="47" xr6:coauthVersionMax="47" xr10:uidLastSave="{00000000-0000-0000-0000-000000000000}"/>
  <bookViews>
    <workbookView xWindow="-110" yWindow="-110" windowWidth="19420" windowHeight="10420" activeTab="1" xr2:uid="{00000000-000D-0000-FFFF-FFFF00000000}"/>
  </bookViews>
  <sheets>
    <sheet name="Cryogenic Gas" sheetId="3" r:id="rId1"/>
    <sheet name="Compressed Gas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0" i="1" l="1"/>
  <c r="F21" i="1"/>
  <c r="F22" i="1"/>
  <c r="F19" i="1"/>
  <c r="C16" i="3"/>
  <c r="C10" i="3"/>
  <c r="C18" i="3" l="1"/>
  <c r="F15" i="1" l="1"/>
  <c r="F16" i="1"/>
  <c r="F17" i="1"/>
  <c r="F14" i="1"/>
  <c r="C10" i="1"/>
  <c r="J14" i="1" l="1"/>
  <c r="J15" i="1" s="1"/>
  <c r="J17" i="1" l="1"/>
</calcChain>
</file>

<file path=xl/sharedStrings.xml><?xml version="1.0" encoding="utf-8"?>
<sst xmlns="http://schemas.openxmlformats.org/spreadsheetml/2006/main" count="64" uniqueCount="42">
  <si>
    <t>Room Number</t>
  </si>
  <si>
    <t>Length</t>
  </si>
  <si>
    <t>Breadth</t>
  </si>
  <si>
    <t>Height</t>
  </si>
  <si>
    <r>
      <rPr>
        <b/>
        <sz val="11"/>
        <color theme="1"/>
        <rFont val="Calibri"/>
        <family val="2"/>
        <scheme val="minor"/>
      </rPr>
      <t>Furniture Volume</t>
    </r>
    <r>
      <rPr>
        <sz val="11"/>
        <color theme="1"/>
        <rFont val="Calibri"/>
        <family val="2"/>
        <scheme val="minor"/>
      </rPr>
      <t xml:space="preserve"> - Estimate the total volume of the furniture present.</t>
    </r>
  </si>
  <si>
    <t>m</t>
  </si>
  <si>
    <t>Room volume (if already known) (Vr)</t>
  </si>
  <si>
    <t>Calculated room volume (Vr)</t>
  </si>
  <si>
    <t>Room Size - Enter dimensions in metres</t>
  </si>
  <si>
    <r>
      <t>m</t>
    </r>
    <r>
      <rPr>
        <vertAlign val="superscript"/>
        <sz val="11"/>
        <color theme="1"/>
        <rFont val="Calibri"/>
        <family val="2"/>
        <scheme val="minor"/>
      </rPr>
      <t>3</t>
    </r>
  </si>
  <si>
    <r>
      <t>m</t>
    </r>
    <r>
      <rPr>
        <vertAlign val="super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/>
    </r>
  </si>
  <si>
    <t>Cylinder pressure (bar)</t>
  </si>
  <si>
    <t>Cylinder water capacity (litres)</t>
  </si>
  <si>
    <r>
      <t>Cylinder volume (m</t>
    </r>
    <r>
      <rPr>
        <vertAlign val="super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>) (if already known)</t>
    </r>
  </si>
  <si>
    <r>
      <t>Released volume (m</t>
    </r>
    <r>
      <rPr>
        <vertAlign val="super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>)</t>
    </r>
  </si>
  <si>
    <t>If assessing one cylinder, only fill in details for 'Gas Cylinder 1'. If using multiple cylinders in one connected system, use multiple rows for the additional cylinder details.</t>
  </si>
  <si>
    <t>Compressed Gas Cylinder 1</t>
  </si>
  <si>
    <t>Compressed Gas Cylinder 2</t>
  </si>
  <si>
    <t>Compressed Gas Cylinder 3</t>
  </si>
  <si>
    <t>Compressed Gas Cylinder 4</t>
  </si>
  <si>
    <t>%</t>
  </si>
  <si>
    <t>Gas Cylinder Release</t>
  </si>
  <si>
    <t>Potential release volume from gas cylinder(s)</t>
  </si>
  <si>
    <t>Liquified Gas Cylinder 1</t>
  </si>
  <si>
    <t>Liquified Gas Cylinder 2</t>
  </si>
  <si>
    <t>Liquified Gas Cylinder 3</t>
  </si>
  <si>
    <t>Liquified Gas Cylinder 4</t>
  </si>
  <si>
    <t>Total release</t>
  </si>
  <si>
    <r>
      <t>CO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concentration</t>
    </r>
  </si>
  <si>
    <r>
      <t>O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concentration</t>
    </r>
  </si>
  <si>
    <t>l</t>
  </si>
  <si>
    <t>Worst case full release volume</t>
  </si>
  <si>
    <t>Cryogen being assessed (gas)</t>
  </si>
  <si>
    <t>Expansion ratio of cryogen being assessed</t>
  </si>
  <si>
    <t>Cryogenic Liquid Container Asphyxiation</t>
  </si>
  <si>
    <t>Tank/container capacity (litres)</t>
  </si>
  <si>
    <r>
      <t>O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concentration following full release</t>
    </r>
  </si>
  <si>
    <t>:1</t>
  </si>
  <si>
    <r>
      <t>Specific volume (m</t>
    </r>
    <r>
      <rPr>
        <vertAlign val="super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>/kg)</t>
    </r>
  </si>
  <si>
    <t>Weight of product  (Kg)</t>
  </si>
  <si>
    <r>
      <rPr>
        <b/>
        <sz val="11"/>
        <color theme="1"/>
        <rFont val="Calibri"/>
        <family val="2"/>
        <scheme val="minor"/>
      </rPr>
      <t>Instructions:</t>
    </r>
    <r>
      <rPr>
        <sz val="11"/>
        <color theme="1"/>
        <rFont val="Calibri"/>
        <family val="2"/>
        <scheme val="minor"/>
      </rPr>
      <t xml:space="preserve"> Enter information into</t>
    </r>
    <r>
      <rPr>
        <b/>
        <sz val="11"/>
        <color rgb="FF00B050"/>
        <rFont val="Calibri"/>
        <family val="2"/>
        <scheme val="minor"/>
      </rPr>
      <t xml:space="preserve"> GREEN</t>
    </r>
    <r>
      <rPr>
        <sz val="11"/>
        <color theme="1"/>
        <rFont val="Calibri"/>
        <family val="2"/>
        <scheme val="minor"/>
      </rPr>
      <t xml:space="preserve"> cells. </t>
    </r>
    <r>
      <rPr>
        <b/>
        <sz val="11"/>
        <color theme="7" tint="-0.249977111117893"/>
        <rFont val="Calibri"/>
        <family val="2"/>
        <scheme val="minor"/>
      </rPr>
      <t>YELLOW</t>
    </r>
    <r>
      <rPr>
        <sz val="11"/>
        <color theme="1"/>
        <rFont val="Calibri"/>
        <family val="2"/>
        <scheme val="minor"/>
      </rPr>
      <t xml:space="preserve"> cell values are calculated for you. Please do not attempt to alter the content of cells that are not green. Depending on the gas/es you are assessing, any cells that turn </t>
    </r>
    <r>
      <rPr>
        <b/>
        <sz val="11"/>
        <color rgb="FFFF0000"/>
        <rFont val="Calibri"/>
        <family val="2"/>
        <scheme val="minor"/>
      </rPr>
      <t>RED</t>
    </r>
    <r>
      <rPr>
        <sz val="11"/>
        <color theme="1"/>
        <rFont val="Calibri"/>
        <family val="2"/>
        <scheme val="minor"/>
      </rPr>
      <t xml:space="preserve"> indicate that there is either an asphyxiation risk in the area, or that there is a risk of Carbon Dioxide release exceeding its Workplace Explosure Limit (WEL). Further assessment will be required, please see the associated guidance.</t>
    </r>
  </si>
  <si>
    <r>
      <rPr>
        <b/>
        <sz val="11"/>
        <color theme="1"/>
        <rFont val="Calibri"/>
        <family val="2"/>
        <scheme val="minor"/>
      </rPr>
      <t>Instructions:</t>
    </r>
    <r>
      <rPr>
        <sz val="11"/>
        <color theme="1"/>
        <rFont val="Calibri"/>
        <family val="2"/>
        <scheme val="minor"/>
      </rPr>
      <t xml:space="preserve"> Enter information into</t>
    </r>
    <r>
      <rPr>
        <b/>
        <sz val="11"/>
        <color rgb="FF00B050"/>
        <rFont val="Calibri"/>
        <family val="2"/>
        <scheme val="minor"/>
      </rPr>
      <t xml:space="preserve"> GREEN</t>
    </r>
    <r>
      <rPr>
        <sz val="11"/>
        <color theme="1"/>
        <rFont val="Calibri"/>
        <family val="2"/>
        <scheme val="minor"/>
      </rPr>
      <t xml:space="preserve"> cells. </t>
    </r>
    <r>
      <rPr>
        <b/>
        <sz val="11"/>
        <color theme="7" tint="-0.249977111117893"/>
        <rFont val="Calibri"/>
        <family val="2"/>
        <scheme val="minor"/>
      </rPr>
      <t>YELLOW</t>
    </r>
    <r>
      <rPr>
        <sz val="11"/>
        <color theme="1"/>
        <rFont val="Calibri"/>
        <family val="2"/>
        <scheme val="minor"/>
      </rPr>
      <t xml:space="preserve"> cell values are calculated for you. Please do not attempt to alter the content of cells that are not green. Any cells that turn </t>
    </r>
    <r>
      <rPr>
        <b/>
        <sz val="11"/>
        <color rgb="FFFF0000"/>
        <rFont val="Calibri"/>
        <family val="2"/>
        <scheme val="minor"/>
      </rPr>
      <t>RED</t>
    </r>
    <r>
      <rPr>
        <sz val="11"/>
        <color theme="1"/>
        <rFont val="Calibri"/>
        <family val="2"/>
        <scheme val="minor"/>
      </rPr>
      <t xml:space="preserve"> indicate that there is an asphyxiation risk in the area. Further assessment will be required, please see the associated guidance.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</si>
</sst>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color theme="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1"/>
      <color theme="7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1"/>
        <bgColor indexed="64"/>
      </patternFill>
    </fill>
  </fills>
  <borders count="3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0" xfId="0" applyAlignment="1">
      <alignment vertical="center"/>
    </xf>
    <xf numFmtId="0" fontId="0" fillId="2" borderId="4" xfId="0" applyFill="1" applyBorder="1" applyAlignment="1">
      <alignment vertical="center"/>
    </xf>
    <xf numFmtId="0" fontId="0" fillId="2" borderId="0" xfId="0" applyFill="1" applyAlignment="1">
      <alignment vertical="center"/>
    </xf>
    <xf numFmtId="0" fontId="0" fillId="2" borderId="7" xfId="0" applyFill="1" applyBorder="1" applyAlignment="1">
      <alignment vertical="center"/>
    </xf>
    <xf numFmtId="0" fontId="0" fillId="2" borderId="9" xfId="0" applyFill="1" applyBorder="1" applyAlignment="1">
      <alignment vertical="center"/>
    </xf>
    <xf numFmtId="0" fontId="0" fillId="2" borderId="12" xfId="0" applyFill="1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2" borderId="24" xfId="0" applyFill="1" applyBorder="1" applyAlignment="1">
      <alignment vertical="center"/>
    </xf>
    <xf numFmtId="0" fontId="0" fillId="3" borderId="10" xfId="0" applyFill="1" applyBorder="1" applyAlignment="1">
      <alignment vertical="center"/>
    </xf>
    <xf numFmtId="0" fontId="4" fillId="5" borderId="1" xfId="0" applyFont="1" applyFill="1" applyBorder="1" applyAlignment="1">
      <alignment vertical="center" wrapText="1"/>
    </xf>
    <xf numFmtId="0" fontId="0" fillId="5" borderId="10" xfId="0" applyFill="1" applyBorder="1" applyAlignment="1">
      <alignment horizontal="center" vertical="center" wrapText="1"/>
    </xf>
    <xf numFmtId="0" fontId="0" fillId="5" borderId="20" xfId="0" applyFill="1" applyBorder="1" applyAlignment="1">
      <alignment horizontal="center" vertical="center" wrapText="1"/>
    </xf>
    <xf numFmtId="0" fontId="0" fillId="5" borderId="11" xfId="0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0" fillId="5" borderId="2" xfId="0" applyFill="1" applyBorder="1" applyAlignment="1">
      <alignment horizontal="center" vertical="center" wrapText="1"/>
    </xf>
    <xf numFmtId="0" fontId="1" fillId="5" borderId="2" xfId="0" applyFont="1" applyFill="1" applyBorder="1" applyAlignment="1">
      <alignment vertical="center"/>
    </xf>
    <xf numFmtId="0" fontId="0" fillId="5" borderId="6" xfId="0" applyFill="1" applyBorder="1" applyAlignment="1">
      <alignment vertical="center"/>
    </xf>
    <xf numFmtId="0" fontId="0" fillId="5" borderId="8" xfId="0" applyFill="1" applyBorder="1" applyAlignment="1">
      <alignment vertical="center"/>
    </xf>
    <xf numFmtId="0" fontId="0" fillId="5" borderId="23" xfId="0" applyFill="1" applyBorder="1" applyAlignment="1">
      <alignment vertical="center" wrapText="1"/>
    </xf>
    <xf numFmtId="0" fontId="0" fillId="5" borderId="1" xfId="0" applyFill="1" applyBorder="1" applyAlignment="1">
      <alignment vertical="center"/>
    </xf>
    <xf numFmtId="0" fontId="0" fillId="5" borderId="15" xfId="0" applyFill="1" applyBorder="1" applyAlignment="1">
      <alignment vertical="center"/>
    </xf>
    <xf numFmtId="0" fontId="0" fillId="5" borderId="16" xfId="0" applyFill="1" applyBorder="1" applyAlignment="1">
      <alignment vertical="center"/>
    </xf>
    <xf numFmtId="0" fontId="0" fillId="5" borderId="25" xfId="0" applyFill="1" applyBorder="1" applyAlignment="1">
      <alignment vertical="center"/>
    </xf>
    <xf numFmtId="0" fontId="0" fillId="5" borderId="14" xfId="0" applyFill="1" applyBorder="1" applyAlignment="1">
      <alignment vertical="center"/>
    </xf>
    <xf numFmtId="0" fontId="0" fillId="5" borderId="2" xfId="0" applyFill="1" applyBorder="1" applyAlignment="1">
      <alignment vertical="center" wrapText="1"/>
    </xf>
    <xf numFmtId="0" fontId="0" fillId="3" borderId="10" xfId="0" applyFill="1" applyBorder="1" applyAlignment="1">
      <alignment vertical="center" wrapText="1"/>
    </xf>
    <xf numFmtId="0" fontId="0" fillId="5" borderId="17" xfId="0" applyFill="1" applyBorder="1" applyAlignment="1">
      <alignment vertical="center" wrapText="1"/>
    </xf>
    <xf numFmtId="2" fontId="0" fillId="3" borderId="5" xfId="0" applyNumberFormat="1" applyFill="1" applyBorder="1" applyAlignment="1">
      <alignment vertical="center" wrapText="1"/>
    </xf>
    <xf numFmtId="2" fontId="0" fillId="3" borderId="1" xfId="0" applyNumberFormat="1" applyFill="1" applyBorder="1" applyAlignment="1">
      <alignment vertical="center" wrapText="1"/>
    </xf>
    <xf numFmtId="0" fontId="0" fillId="0" borderId="21" xfId="0" applyBorder="1" applyAlignment="1">
      <alignment vertical="center"/>
    </xf>
    <xf numFmtId="0" fontId="0" fillId="2" borderId="19" xfId="0" applyFill="1" applyBorder="1" applyAlignment="1">
      <alignment vertical="center"/>
    </xf>
    <xf numFmtId="0" fontId="0" fillId="2" borderId="18" xfId="0" applyFill="1" applyBorder="1" applyAlignment="1">
      <alignment vertical="center"/>
    </xf>
    <xf numFmtId="0" fontId="0" fillId="3" borderId="6" xfId="0" applyFill="1" applyBorder="1" applyAlignment="1">
      <alignment vertical="center"/>
    </xf>
    <xf numFmtId="0" fontId="0" fillId="3" borderId="27" xfId="0" applyFill="1" applyBorder="1" applyAlignment="1">
      <alignment vertical="center"/>
    </xf>
    <xf numFmtId="0" fontId="0" fillId="5" borderId="17" xfId="0" applyFill="1" applyBorder="1" applyAlignment="1">
      <alignment vertical="center"/>
    </xf>
    <xf numFmtId="0" fontId="0" fillId="3" borderId="8" xfId="0" applyFill="1" applyBorder="1" applyAlignment="1">
      <alignment vertical="center"/>
    </xf>
    <xf numFmtId="0" fontId="0" fillId="0" borderId="23" xfId="0" applyBorder="1" applyAlignment="1">
      <alignment vertical="center"/>
    </xf>
    <xf numFmtId="0" fontId="0" fillId="2" borderId="26" xfId="0" applyFill="1" applyBorder="1" applyAlignment="1">
      <alignment vertical="center"/>
    </xf>
    <xf numFmtId="0" fontId="0" fillId="3" borderId="21" xfId="0" applyFill="1" applyBorder="1" applyAlignment="1">
      <alignment vertical="center"/>
    </xf>
    <xf numFmtId="0" fontId="0" fillId="5" borderId="3" xfId="0" applyFill="1" applyBorder="1" applyAlignment="1">
      <alignment vertical="center"/>
    </xf>
    <xf numFmtId="0" fontId="0" fillId="0" borderId="22" xfId="0" applyBorder="1" applyAlignment="1">
      <alignment vertical="center"/>
    </xf>
    <xf numFmtId="0" fontId="0" fillId="0" borderId="17" xfId="0" applyBorder="1" applyAlignment="1">
      <alignment vertical="center"/>
    </xf>
    <xf numFmtId="0" fontId="0" fillId="2" borderId="5" xfId="0" applyFill="1" applyBorder="1" applyAlignment="1">
      <alignment vertical="center"/>
    </xf>
    <xf numFmtId="0" fontId="0" fillId="2" borderId="13" xfId="0" applyFill="1" applyBorder="1" applyAlignment="1">
      <alignment vertical="center"/>
    </xf>
    <xf numFmtId="0" fontId="0" fillId="5" borderId="2" xfId="0" applyFill="1" applyBorder="1" applyAlignment="1">
      <alignment vertical="center"/>
    </xf>
    <xf numFmtId="0" fontId="0" fillId="2" borderId="7" xfId="0" applyFill="1" applyBorder="1" applyAlignment="1">
      <alignment horizontal="right" vertical="center"/>
    </xf>
    <xf numFmtId="0" fontId="0" fillId="2" borderId="9" xfId="0" applyFill="1" applyBorder="1" applyAlignment="1">
      <alignment horizontal="right" vertical="center"/>
    </xf>
    <xf numFmtId="0" fontId="0" fillId="2" borderId="24" xfId="0" applyFill="1" applyBorder="1" applyAlignment="1">
      <alignment horizontal="right" vertical="center"/>
    </xf>
    <xf numFmtId="0" fontId="0" fillId="5" borderId="3" xfId="0" applyFill="1" applyBorder="1" applyAlignment="1">
      <alignment horizontal="center" vertical="center" wrapText="1"/>
    </xf>
    <xf numFmtId="0" fontId="0" fillId="3" borderId="32" xfId="0" applyFill="1" applyBorder="1" applyAlignment="1">
      <alignment vertical="center"/>
    </xf>
    <xf numFmtId="0" fontId="0" fillId="3" borderId="33" xfId="0" applyFill="1" applyBorder="1" applyAlignment="1">
      <alignment vertical="center"/>
    </xf>
    <xf numFmtId="0" fontId="0" fillId="3" borderId="31" xfId="0" applyFill="1" applyBorder="1" applyAlignment="1">
      <alignment vertical="center"/>
    </xf>
    <xf numFmtId="0" fontId="0" fillId="6" borderId="22" xfId="0" applyFill="1" applyBorder="1" applyAlignment="1">
      <alignment horizontal="center" vertical="center" wrapText="1"/>
    </xf>
    <xf numFmtId="0" fontId="0" fillId="6" borderId="21" xfId="0" applyFill="1" applyBorder="1" applyAlignment="1">
      <alignment vertical="center"/>
    </xf>
    <xf numFmtId="0" fontId="0" fillId="6" borderId="17" xfId="0" applyFill="1" applyBorder="1" applyAlignment="1">
      <alignment vertical="center"/>
    </xf>
    <xf numFmtId="0" fontId="0" fillId="2" borderId="34" xfId="0" applyFill="1" applyBorder="1" applyAlignment="1">
      <alignment vertical="center"/>
    </xf>
    <xf numFmtId="0" fontId="0" fillId="0" borderId="0" xfId="0" applyAlignment="1">
      <alignment vertical="top" wrapText="1"/>
    </xf>
    <xf numFmtId="0" fontId="0" fillId="2" borderId="29" xfId="0" applyFill="1" applyBorder="1" applyAlignment="1">
      <alignment horizontal="right" vertical="center"/>
    </xf>
    <xf numFmtId="0" fontId="0" fillId="2" borderId="30" xfId="0" applyFill="1" applyBorder="1" applyAlignment="1">
      <alignment vertical="center"/>
    </xf>
    <xf numFmtId="0" fontId="0" fillId="2" borderId="28" xfId="0" applyFill="1" applyBorder="1" applyAlignment="1">
      <alignment horizontal="right" vertical="center"/>
    </xf>
    <xf numFmtId="2" fontId="0" fillId="3" borderId="10" xfId="0" applyNumberFormat="1" applyFill="1" applyBorder="1" applyAlignment="1">
      <alignment horizontal="right" vertical="center"/>
    </xf>
    <xf numFmtId="2" fontId="0" fillId="3" borderId="1" xfId="0" applyNumberFormat="1" applyFill="1" applyBorder="1" applyAlignment="1">
      <alignment horizontal="right" vertical="center"/>
    </xf>
    <xf numFmtId="0" fontId="1" fillId="4" borderId="2" xfId="0" applyFont="1" applyFill="1" applyBorder="1" applyAlignment="1">
      <alignment horizontal="center" vertical="center"/>
    </xf>
    <xf numFmtId="0" fontId="1" fillId="4" borderId="10" xfId="0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0" borderId="35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0" fillId="0" borderId="32" xfId="0" applyBorder="1" applyAlignment="1">
      <alignment horizontal="left" vertical="top" wrapText="1"/>
    </xf>
    <xf numFmtId="0" fontId="0" fillId="0" borderId="36" xfId="0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0" fillId="0" borderId="37" xfId="0" applyBorder="1" applyAlignment="1">
      <alignment horizontal="left" vertical="top" wrapText="1"/>
    </xf>
    <xf numFmtId="0" fontId="0" fillId="0" borderId="38" xfId="0" applyBorder="1" applyAlignment="1">
      <alignment horizontal="left" vertical="top" wrapText="1"/>
    </xf>
    <xf numFmtId="0" fontId="0" fillId="0" borderId="5" xfId="0" applyBorder="1" applyAlignment="1">
      <alignment horizontal="left" vertical="top" wrapText="1"/>
    </xf>
    <xf numFmtId="0" fontId="0" fillId="0" borderId="28" xfId="0" applyBorder="1" applyAlignment="1">
      <alignment horizontal="left" vertical="top" wrapText="1"/>
    </xf>
  </cellXfs>
  <cellStyles count="1">
    <cellStyle name="Normal" xfId="0" builtinId="0"/>
  </cellStyles>
  <dxfs count="3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AAB3EA-FFBD-44FE-83EF-9F489D6F2801}">
  <dimension ref="B1:J18"/>
  <sheetViews>
    <sheetView workbookViewId="0">
      <selection activeCell="G16" sqref="G16"/>
    </sheetView>
  </sheetViews>
  <sheetFormatPr defaultRowHeight="14.5" x14ac:dyDescent="0.35"/>
  <cols>
    <col min="2" max="2" width="38.7265625" customWidth="1"/>
    <col min="3" max="4" width="19.7265625" customWidth="1"/>
  </cols>
  <sheetData>
    <row r="1" spans="2:10" ht="15" thickBot="1" x14ac:dyDescent="0.4"/>
    <row r="2" spans="2:10" ht="19" customHeight="1" thickBot="1" x14ac:dyDescent="0.4">
      <c r="B2" s="65" t="s">
        <v>34</v>
      </c>
      <c r="C2" s="66"/>
      <c r="D2" s="67"/>
      <c r="G2" s="70" t="s">
        <v>41</v>
      </c>
      <c r="H2" s="71"/>
      <c r="I2" s="71"/>
      <c r="J2" s="72"/>
    </row>
    <row r="3" spans="2:10" ht="19" customHeight="1" thickBot="1" x14ac:dyDescent="0.4">
      <c r="B3" s="18" t="s">
        <v>0</v>
      </c>
      <c r="C3" s="68"/>
      <c r="D3" s="69"/>
      <c r="G3" s="73"/>
      <c r="H3" s="74"/>
      <c r="I3" s="74"/>
      <c r="J3" s="75"/>
    </row>
    <row r="4" spans="2:10" ht="19" customHeight="1" thickBot="1" x14ac:dyDescent="0.4">
      <c r="B4" s="65" t="s">
        <v>8</v>
      </c>
      <c r="C4" s="66"/>
      <c r="D4" s="67"/>
      <c r="G4" s="73"/>
      <c r="H4" s="74"/>
      <c r="I4" s="74"/>
      <c r="J4" s="75"/>
    </row>
    <row r="5" spans="2:10" ht="19" customHeight="1" x14ac:dyDescent="0.35">
      <c r="B5" s="19" t="s">
        <v>1</v>
      </c>
      <c r="C5" s="48"/>
      <c r="D5" s="23" t="s">
        <v>5</v>
      </c>
      <c r="G5" s="73"/>
      <c r="H5" s="74"/>
      <c r="I5" s="74"/>
      <c r="J5" s="75"/>
    </row>
    <row r="6" spans="2:10" ht="19" customHeight="1" x14ac:dyDescent="0.35">
      <c r="B6" s="20" t="s">
        <v>2</v>
      </c>
      <c r="C6" s="49"/>
      <c r="D6" s="24" t="s">
        <v>5</v>
      </c>
      <c r="G6" s="73"/>
      <c r="H6" s="74"/>
      <c r="I6" s="74"/>
      <c r="J6" s="75"/>
    </row>
    <row r="7" spans="2:10" ht="19" customHeight="1" x14ac:dyDescent="0.35">
      <c r="B7" s="20" t="s">
        <v>3</v>
      </c>
      <c r="C7" s="49"/>
      <c r="D7" s="24" t="s">
        <v>5</v>
      </c>
      <c r="G7" s="73"/>
      <c r="H7" s="74"/>
      <c r="I7" s="74"/>
      <c r="J7" s="75"/>
    </row>
    <row r="8" spans="2:10" ht="19" customHeight="1" thickBot="1" x14ac:dyDescent="0.4">
      <c r="B8" s="20" t="s">
        <v>6</v>
      </c>
      <c r="C8" s="49"/>
      <c r="D8" s="24" t="s">
        <v>9</v>
      </c>
      <c r="G8" s="76"/>
      <c r="H8" s="77"/>
      <c r="I8" s="77"/>
      <c r="J8" s="78"/>
    </row>
    <row r="9" spans="2:10" ht="35.25" customHeight="1" thickBot="1" x14ac:dyDescent="0.4">
      <c r="B9" s="21" t="s">
        <v>4</v>
      </c>
      <c r="C9" s="50"/>
      <c r="D9" s="25" t="s">
        <v>9</v>
      </c>
      <c r="G9" s="59"/>
      <c r="H9" s="59"/>
      <c r="I9" s="59"/>
      <c r="J9" s="59"/>
    </row>
    <row r="10" spans="2:10" ht="19" customHeight="1" thickBot="1" x14ac:dyDescent="0.4">
      <c r="B10" s="22" t="s">
        <v>7</v>
      </c>
      <c r="C10" s="11">
        <f>IF(C8&gt;0,C8-C9,(C5*C6*C7)-C9)</f>
        <v>0</v>
      </c>
      <c r="D10" s="26" t="s">
        <v>10</v>
      </c>
      <c r="G10" s="59"/>
      <c r="H10" s="59"/>
      <c r="I10" s="59"/>
      <c r="J10" s="59"/>
    </row>
    <row r="11" spans="2:10" ht="15" thickBot="1" x14ac:dyDescent="0.4"/>
    <row r="12" spans="2:10" ht="19" customHeight="1" x14ac:dyDescent="0.35">
      <c r="B12" s="19" t="s">
        <v>32</v>
      </c>
      <c r="C12" s="60"/>
      <c r="D12" s="19"/>
    </row>
    <row r="13" spans="2:10" ht="19" customHeight="1" x14ac:dyDescent="0.35">
      <c r="B13" s="20" t="s">
        <v>33</v>
      </c>
      <c r="C13" s="61"/>
      <c r="D13" s="20" t="s">
        <v>37</v>
      </c>
    </row>
    <row r="14" spans="2:10" ht="19" customHeight="1" thickBot="1" x14ac:dyDescent="0.4">
      <c r="B14" s="37" t="s">
        <v>35</v>
      </c>
      <c r="C14" s="62"/>
      <c r="D14" s="37" t="s">
        <v>30</v>
      </c>
    </row>
    <row r="15" spans="2:10" ht="15" thickBot="1" x14ac:dyDescent="0.4">
      <c r="C15" s="1"/>
      <c r="D15" s="1"/>
    </row>
    <row r="16" spans="2:10" ht="25" customHeight="1" thickBot="1" x14ac:dyDescent="0.4">
      <c r="B16" s="22" t="s">
        <v>31</v>
      </c>
      <c r="C16" s="63">
        <f>(C14*C13)/1000</f>
        <v>0</v>
      </c>
      <c r="D16" s="22" t="s">
        <v>9</v>
      </c>
    </row>
    <row r="17" spans="2:4" ht="15" thickBot="1" x14ac:dyDescent="0.4">
      <c r="C17" s="1"/>
      <c r="D17" s="1"/>
    </row>
    <row r="18" spans="2:4" ht="25" customHeight="1" thickBot="1" x14ac:dyDescent="0.4">
      <c r="B18" s="47" t="s">
        <v>36</v>
      </c>
      <c r="C18" s="64" t="e">
        <f>100*(0.21*(C10-C16))/C10</f>
        <v>#DIV/0!</v>
      </c>
      <c r="D18" s="42" t="s">
        <v>20</v>
      </c>
    </row>
  </sheetData>
  <mergeCells count="4">
    <mergeCell ref="B2:D2"/>
    <mergeCell ref="C3:D3"/>
    <mergeCell ref="B4:D4"/>
    <mergeCell ref="G2:J8"/>
  </mergeCells>
  <conditionalFormatting sqref="C18">
    <cfRule type="expression" dxfId="2" priority="1">
      <formula>C18&lt;19.6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K26"/>
  <sheetViews>
    <sheetView tabSelected="1" workbookViewId="0">
      <selection activeCell="H10" sqref="H10"/>
    </sheetView>
  </sheetViews>
  <sheetFormatPr defaultRowHeight="14.5" x14ac:dyDescent="0.35"/>
  <cols>
    <col min="2" max="2" width="36.54296875" customWidth="1"/>
    <col min="3" max="4" width="19.7265625" customWidth="1"/>
    <col min="5" max="5" width="21.7265625" customWidth="1"/>
    <col min="6" max="6" width="19.7265625" customWidth="1"/>
    <col min="9" max="9" width="18.26953125" customWidth="1"/>
    <col min="10" max="10" width="18.1796875" customWidth="1"/>
  </cols>
  <sheetData>
    <row r="1" spans="2:11" ht="15" thickBot="1" x14ac:dyDescent="0.4"/>
    <row r="2" spans="2:11" ht="19" customHeight="1" thickBot="1" x14ac:dyDescent="0.4">
      <c r="B2" s="65" t="s">
        <v>21</v>
      </c>
      <c r="C2" s="66"/>
      <c r="D2" s="67"/>
      <c r="I2" s="70" t="s">
        <v>40</v>
      </c>
      <c r="J2" s="72"/>
    </row>
    <row r="3" spans="2:11" ht="19" customHeight="1" thickBot="1" x14ac:dyDescent="0.4">
      <c r="B3" s="18" t="s">
        <v>0</v>
      </c>
      <c r="C3" s="68"/>
      <c r="D3" s="69"/>
      <c r="I3" s="73"/>
      <c r="J3" s="75"/>
    </row>
    <row r="4" spans="2:11" ht="19" customHeight="1" thickBot="1" x14ac:dyDescent="0.4">
      <c r="B4" s="65" t="s">
        <v>8</v>
      </c>
      <c r="C4" s="66"/>
      <c r="D4" s="67"/>
      <c r="I4" s="73"/>
      <c r="J4" s="75"/>
    </row>
    <row r="5" spans="2:11" ht="19" customHeight="1" x14ac:dyDescent="0.35">
      <c r="B5" s="19" t="s">
        <v>1</v>
      </c>
      <c r="C5" s="4"/>
      <c r="D5" s="23" t="s">
        <v>5</v>
      </c>
      <c r="I5" s="73"/>
      <c r="J5" s="75"/>
    </row>
    <row r="6" spans="2:11" ht="19" customHeight="1" x14ac:dyDescent="0.35">
      <c r="B6" s="20" t="s">
        <v>2</v>
      </c>
      <c r="C6" s="5"/>
      <c r="D6" s="24" t="s">
        <v>5</v>
      </c>
      <c r="I6" s="73"/>
      <c r="J6" s="75"/>
    </row>
    <row r="7" spans="2:11" ht="19" customHeight="1" x14ac:dyDescent="0.35">
      <c r="B7" s="20" t="s">
        <v>3</v>
      </c>
      <c r="C7" s="5"/>
      <c r="D7" s="24" t="s">
        <v>5</v>
      </c>
      <c r="I7" s="73"/>
      <c r="J7" s="75"/>
    </row>
    <row r="8" spans="2:11" ht="19" customHeight="1" x14ac:dyDescent="0.35">
      <c r="B8" s="20" t="s">
        <v>6</v>
      </c>
      <c r="C8" s="5"/>
      <c r="D8" s="24" t="s">
        <v>9</v>
      </c>
      <c r="I8" s="73"/>
      <c r="J8" s="75"/>
    </row>
    <row r="9" spans="2:11" ht="35.25" customHeight="1" thickBot="1" x14ac:dyDescent="0.4">
      <c r="B9" s="21" t="s">
        <v>4</v>
      </c>
      <c r="C9" s="10"/>
      <c r="D9" s="25" t="s">
        <v>9</v>
      </c>
      <c r="I9" s="73"/>
      <c r="J9" s="75"/>
    </row>
    <row r="10" spans="2:11" ht="19" customHeight="1" thickBot="1" x14ac:dyDescent="0.4">
      <c r="B10" s="22" t="s">
        <v>7</v>
      </c>
      <c r="C10" s="11">
        <f>IF(C8&gt;0,C8-C9,(C5*C6*C7)-C9)</f>
        <v>0</v>
      </c>
      <c r="D10" s="26" t="s">
        <v>10</v>
      </c>
      <c r="I10" s="76"/>
      <c r="J10" s="78"/>
    </row>
    <row r="11" spans="2:11" ht="15" thickBot="1" x14ac:dyDescent="0.4"/>
    <row r="12" spans="2:11" ht="19" customHeight="1" thickBot="1" x14ac:dyDescent="0.4">
      <c r="B12" s="65" t="s">
        <v>22</v>
      </c>
      <c r="C12" s="66"/>
      <c r="D12" s="66"/>
      <c r="E12" s="66"/>
      <c r="F12" s="67"/>
    </row>
    <row r="13" spans="2:11" ht="69.75" customHeight="1" thickBot="1" x14ac:dyDescent="0.4">
      <c r="B13" s="12" t="s">
        <v>15</v>
      </c>
      <c r="C13" s="13" t="s">
        <v>11</v>
      </c>
      <c r="D13" s="14" t="s">
        <v>12</v>
      </c>
      <c r="E13" s="15" t="s">
        <v>13</v>
      </c>
      <c r="F13" s="16" t="s">
        <v>14</v>
      </c>
    </row>
    <row r="14" spans="2:11" s="1" customFormat="1" ht="19" customHeight="1" thickBot="1" x14ac:dyDescent="0.4">
      <c r="B14" s="32" t="s">
        <v>16</v>
      </c>
      <c r="C14" s="3"/>
      <c r="D14" s="33"/>
      <c r="E14" s="34"/>
      <c r="F14" s="35">
        <f>IF(E14&gt;0,E14,C14*D14/1000)</f>
        <v>0</v>
      </c>
      <c r="H14" s="9"/>
      <c r="I14" s="22" t="s">
        <v>27</v>
      </c>
      <c r="J14" s="28">
        <f>SUM(F14:F17,F19:F22)</f>
        <v>0</v>
      </c>
      <c r="K14" s="22" t="s">
        <v>9</v>
      </c>
    </row>
    <row r="15" spans="2:11" s="1" customFormat="1" ht="19" customHeight="1" thickBot="1" x14ac:dyDescent="0.4">
      <c r="B15" s="7" t="s">
        <v>17</v>
      </c>
      <c r="C15" s="5"/>
      <c r="D15" s="58"/>
      <c r="E15" s="6"/>
      <c r="F15" s="36">
        <f t="shared" ref="F15:F17" si="0">IF(E15&gt;0,E15,C15*D15/1000)</f>
        <v>0</v>
      </c>
      <c r="H15" s="9"/>
      <c r="I15" s="29" t="s">
        <v>29</v>
      </c>
      <c r="J15" s="30" t="e">
        <f>100*(0.21*(C10-J14))/C10</f>
        <v>#DIV/0!</v>
      </c>
      <c r="K15" s="37" t="s">
        <v>20</v>
      </c>
    </row>
    <row r="16" spans="2:11" s="1" customFormat="1" ht="19" customHeight="1" thickBot="1" x14ac:dyDescent="0.4">
      <c r="B16" s="32" t="s">
        <v>18</v>
      </c>
      <c r="C16" s="3"/>
      <c r="D16" s="34"/>
      <c r="E16" s="34"/>
      <c r="F16" s="38">
        <f t="shared" si="0"/>
        <v>0</v>
      </c>
      <c r="H16" s="9"/>
      <c r="I16" s="9"/>
      <c r="J16" s="9"/>
    </row>
    <row r="17" spans="2:11" s="1" customFormat="1" ht="19" customHeight="1" thickBot="1" x14ac:dyDescent="0.4">
      <c r="B17" s="39" t="s">
        <v>19</v>
      </c>
      <c r="C17" s="5"/>
      <c r="D17" s="6"/>
      <c r="E17" s="40"/>
      <c r="F17" s="41">
        <f t="shared" si="0"/>
        <v>0</v>
      </c>
      <c r="H17" s="9"/>
      <c r="I17" s="27" t="s">
        <v>28</v>
      </c>
      <c r="J17" s="31" t="e">
        <f>100*(J14/C10)</f>
        <v>#DIV/0!</v>
      </c>
      <c r="K17" s="42" t="s">
        <v>20</v>
      </c>
    </row>
    <row r="18" spans="2:11" s="1" customFormat="1" ht="42.75" customHeight="1" thickBot="1" x14ac:dyDescent="0.4">
      <c r="B18" s="22"/>
      <c r="C18" s="17" t="s">
        <v>39</v>
      </c>
      <c r="D18" s="15" t="s">
        <v>38</v>
      </c>
      <c r="E18" s="55"/>
      <c r="F18" s="51" t="s">
        <v>14</v>
      </c>
      <c r="H18" s="9"/>
      <c r="I18" s="9"/>
      <c r="J18" s="8"/>
    </row>
    <row r="19" spans="2:11" s="1" customFormat="1" ht="19" customHeight="1" x14ac:dyDescent="0.35">
      <c r="B19" s="43" t="s">
        <v>23</v>
      </c>
      <c r="C19" s="2"/>
      <c r="D19" s="33"/>
      <c r="E19" s="56"/>
      <c r="F19" s="52">
        <f>C19*D19</f>
        <v>0</v>
      </c>
    </row>
    <row r="20" spans="2:11" s="1" customFormat="1" ht="19" customHeight="1" x14ac:dyDescent="0.35">
      <c r="B20" s="7" t="s">
        <v>24</v>
      </c>
      <c r="C20" s="5"/>
      <c r="D20" s="6"/>
      <c r="E20" s="56"/>
      <c r="F20" s="53">
        <f t="shared" ref="F20:F22" si="1">C20*D20</f>
        <v>0</v>
      </c>
    </row>
    <row r="21" spans="2:11" s="1" customFormat="1" ht="19" customHeight="1" x14ac:dyDescent="0.35">
      <c r="B21" s="7" t="s">
        <v>25</v>
      </c>
      <c r="C21" s="5"/>
      <c r="D21" s="6"/>
      <c r="E21" s="56"/>
      <c r="F21" s="53">
        <f t="shared" si="1"/>
        <v>0</v>
      </c>
    </row>
    <row r="22" spans="2:11" s="1" customFormat="1" ht="19" customHeight="1" thickBot="1" x14ac:dyDescent="0.4">
      <c r="B22" s="44" t="s">
        <v>26</v>
      </c>
      <c r="C22" s="45"/>
      <c r="D22" s="46"/>
      <c r="E22" s="57"/>
      <c r="F22" s="54">
        <f t="shared" si="1"/>
        <v>0</v>
      </c>
    </row>
    <row r="24" spans="2:11" ht="15" customHeight="1" x14ac:dyDescent="0.35">
      <c r="C24" s="9"/>
      <c r="D24" s="9"/>
      <c r="E24" s="9"/>
    </row>
    <row r="25" spans="2:11" ht="15" customHeight="1" x14ac:dyDescent="0.35">
      <c r="C25" s="9"/>
      <c r="D25" s="9"/>
      <c r="E25" s="9"/>
    </row>
    <row r="26" spans="2:11" ht="15" customHeight="1" x14ac:dyDescent="0.35">
      <c r="C26" s="9"/>
      <c r="D26" s="9"/>
      <c r="E26" s="9"/>
    </row>
  </sheetData>
  <mergeCells count="5">
    <mergeCell ref="I2:J10"/>
    <mergeCell ref="B12:F12"/>
    <mergeCell ref="B4:D4"/>
    <mergeCell ref="C3:D3"/>
    <mergeCell ref="B2:D2"/>
  </mergeCells>
  <phoneticPr fontId="3" type="noConversion"/>
  <conditionalFormatting sqref="J15">
    <cfRule type="expression" dxfId="1" priority="1">
      <formula>J15&lt;19.6</formula>
    </cfRule>
  </conditionalFormatting>
  <conditionalFormatting sqref="J17">
    <cfRule type="expression" dxfId="0" priority="4">
      <formula>J17&gt;0.4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Cryogenic Gas</vt:lpstr>
      <vt:lpstr>Compressed Gas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Mike Young</dc:creator>
  <cp:lastModifiedBy>Mike Young</cp:lastModifiedBy>
  <dcterms:created xsi:type="dcterms:W3CDTF">2015-06-05T18:17:20Z</dcterms:created>
  <dcterms:modified xsi:type="dcterms:W3CDTF">2025-09-30T07:43:48Z</dcterms:modified>
</cp:coreProperties>
</file>